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Monthly Budget" sheetId="2" state="visible" r:id="rId2"/>
    <sheet xmlns:r="http://schemas.openxmlformats.org/officeDocument/2006/relationships" name="Savings Rate" sheetId="3" state="visible" r:id="rId3"/>
    <sheet xmlns:r="http://schemas.openxmlformats.org/officeDocument/2006/relationships" name="What-If" sheetId="4" state="visible" r:id="rId4"/>
    <sheet xmlns:r="http://schemas.openxmlformats.org/officeDocument/2006/relationships" name="Annual 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%"/>
    <numFmt numFmtId="166" formatCode="$#,##0;[Red]-$#,##0"/>
    <numFmt numFmtId="167" formatCode="0.0"/>
  </numFmts>
  <fonts count="15">
    <font>
      <name val="Calibri"/>
      <family val="2"/>
      <color theme="1"/>
      <sz val="11"/>
      <scheme val="minor"/>
    </font>
    <font>
      <b val="1"/>
      <color rgb="00333333"/>
      <sz val="14"/>
    </font>
    <font>
      <b val="1"/>
      <color rgb="00333333"/>
      <sz val="11"/>
    </font>
    <font>
      <color rgb="00333333"/>
      <sz val="10"/>
    </font>
    <font>
      <color rgb="000066CC"/>
    </font>
    <font>
      <i val="1"/>
      <color rgb="00888888"/>
      <sz val="9"/>
    </font>
    <font>
      <i val="1"/>
      <color rgb="00666666"/>
      <sz val="9"/>
    </font>
    <font>
      <b val="1"/>
      <color rgb="00FFFFFF"/>
      <sz val="10"/>
    </font>
    <font>
      <color rgb="00333333"/>
    </font>
    <font>
      <b val="1"/>
      <color rgb="00333333"/>
      <sz val="10"/>
    </font>
    <font>
      <b val="1"/>
      <color rgb="0022C55E"/>
      <sz val="10"/>
    </font>
    <font>
      <color rgb="00008000"/>
    </font>
    <font>
      <b val="1"/>
      <color rgb="0022C55E"/>
      <sz val="11"/>
    </font>
    <font>
      <b val="1"/>
      <color rgb="00333333"/>
      <sz val="12"/>
    </font>
    <font>
      <b val="1"/>
      <color rgb="0022C55E"/>
      <sz val="12"/>
    </font>
  </fonts>
  <fills count="5">
    <fill>
      <patternFill/>
    </fill>
    <fill>
      <patternFill patternType="gray125"/>
    </fill>
    <fill>
      <patternFill patternType="solid">
        <fgColor rgb="00E8F4FD"/>
      </patternFill>
    </fill>
    <fill>
      <patternFill patternType="solid">
        <fgColor rgb="00333333"/>
      </patternFill>
    </fill>
    <fill>
      <patternFill patternType="solid">
        <fgColor rgb="00E8FDE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2" borderId="1" pivotButton="0" quotePrefix="0" xfId="0"/>
    <xf numFmtId="0" fontId="5" fillId="0" borderId="0" pivotButton="0" quotePrefix="0" xfId="0"/>
    <xf numFmtId="165" fontId="4" fillId="2" borderId="1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3" fillId="0" borderId="1" pivotButton="0" quotePrefix="0" xfId="0"/>
    <xf numFmtId="166" fontId="8" fillId="0" borderId="1" pivotButton="0" quotePrefix="0" xfId="0"/>
    <xf numFmtId="0" fontId="4" fillId="2" borderId="1" pivotButton="0" quotePrefix="0" xfId="0"/>
    <xf numFmtId="0" fontId="9" fillId="0" borderId="1" pivotButton="0" quotePrefix="0" xfId="0"/>
    <xf numFmtId="166" fontId="10" fillId="4" borderId="1" pivotButton="0" quotePrefix="0" xfId="0"/>
    <xf numFmtId="164" fontId="11" fillId="0" borderId="0" pivotButton="0" quotePrefix="0" xfId="0"/>
    <xf numFmtId="164" fontId="8" fillId="0" borderId="0" pivotButton="0" quotePrefix="0" xfId="0"/>
    <xf numFmtId="166" fontId="12" fillId="4" borderId="1" pivotButton="0" quotePrefix="0" xfId="0"/>
    <xf numFmtId="165" fontId="12" fillId="4" borderId="1" pivotButton="0" quotePrefix="0" xfId="0"/>
    <xf numFmtId="164" fontId="3" fillId="0" borderId="0" pivotButton="0" quotePrefix="0" xfId="0"/>
    <xf numFmtId="164" fontId="12" fillId="4" borderId="1" pivotButton="0" quotePrefix="0" xfId="0"/>
    <xf numFmtId="0" fontId="13" fillId="0" borderId="0" pivotButton="0" quotePrefix="0" xfId="0"/>
    <xf numFmtId="167" fontId="14" fillId="4" borderId="1" pivotButton="0" quotePrefix="0" xfId="0"/>
    <xf numFmtId="9" fontId="8" fillId="0" borderId="1" pivotButton="0" quotePrefix="0" xfId="0"/>
    <xf numFmtId="167" fontId="8" fillId="0" borderId="1" pivotButton="0" quotePrefix="0" xfId="0"/>
    <xf numFmtId="164" fontId="8" fillId="0" borderId="1" pivotButton="0" quotePrefix="0" xfId="0"/>
    <xf numFmtId="167" fontId="11" fillId="0" borderId="0" pivotButton="0" quotePrefix="0" xfId="0"/>
    <xf numFmtId="0" fontId="8" fillId="0" borderId="1" pivotButton="0" quotePrefix="0" xfId="0"/>
    <xf numFmtId="164" fontId="1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Annual Budget vs Actual by Category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'Annual Summary'!B4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'Annual Summary'!$A$5:$A$14</f>
            </numRef>
          </cat>
          <val>
            <numRef>
              <f>'Annual Summary'!$B$5:$B$14</f>
            </numRef>
          </val>
        </ser>
        <ser>
          <idx val="1"/>
          <order val="1"/>
          <tx>
            <strRef>
              <f>'Annual Summary'!C4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'Annual Summary'!$A$5:$A$14</f>
            </numRef>
          </cat>
          <val>
            <numRef>
              <f>'Annual Summary'!$C$5:$C$14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 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44" customWidth="1" min="3" max="3"/>
  </cols>
  <sheetData>
    <row r="1">
      <c r="A1" s="1" t="inlineStr">
        <is>
          <t>FIRE Budget - Inputs</t>
        </is>
      </c>
    </row>
    <row r="3">
      <c r="A3" s="2" t="inlineStr">
        <is>
          <t>Income &amp; Assumptions</t>
        </is>
      </c>
    </row>
    <row r="4">
      <c r="A4" s="3" t="inlineStr">
        <is>
          <t>Monthly Take-Home Pay</t>
        </is>
      </c>
      <c r="B4" s="4" t="n">
        <v>5000</v>
      </c>
      <c r="C4" s="5" t="inlineStr">
        <is>
          <t>After tax, what hits your account</t>
        </is>
      </c>
    </row>
    <row r="5">
      <c r="A5" s="3" t="inlineStr">
        <is>
          <t>Current Invested Assets</t>
        </is>
      </c>
      <c r="B5" s="4" t="n">
        <v>50000</v>
      </c>
      <c r="C5" s="5" t="inlineStr">
        <is>
          <t>What you already have invested</t>
        </is>
      </c>
    </row>
    <row r="6">
      <c r="A6" s="3" t="inlineStr">
        <is>
          <t>Safe Withdrawal Rate</t>
        </is>
      </c>
      <c r="B6" s="6" t="n">
        <v>0.04</v>
      </c>
      <c r="C6" s="5" t="inlineStr">
        <is>
          <t>4% rule (traditional FIRE)</t>
        </is>
      </c>
    </row>
    <row r="7">
      <c r="A7" s="3" t="inlineStr">
        <is>
          <t>Expected Real Return</t>
        </is>
      </c>
      <c r="B7" s="6" t="n">
        <v>0.05</v>
      </c>
      <c r="C7" s="5" t="inlineStr">
        <is>
          <t>Inflation-adjusted; 5-6% is conservative</t>
        </is>
      </c>
    </row>
    <row r="9">
      <c r="A9" s="2" t="inlineStr">
        <is>
          <t>How this works</t>
        </is>
      </c>
    </row>
    <row r="10">
      <c r="A10" s="7" t="inlineStr">
        <is>
          <t>Enter your income and assumptions here, then fill in the Monthly Budget tab. The Savings Rate tab turns your budget into a savings rate and an estimate of years to financial independence. The What-If tab shows what trimming a category does.</t>
        </is>
      </c>
    </row>
    <row r="11"/>
    <row r="12"/>
    <row r="14">
      <c r="A14" s="8" t="inlineStr">
        <is>
          <t>firenum.com — FIRE planning &amp; calculators</t>
        </is>
      </c>
    </row>
  </sheetData>
  <mergeCells count="3">
    <mergeCell ref="A1:C1"/>
    <mergeCell ref="A14:C14"/>
    <mergeCell ref="A10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Monthly Budget</t>
        </is>
      </c>
    </row>
    <row r="2">
      <c r="A2" s="5" t="inlineStr">
        <is>
          <t>Set a monthly budget per category and log what you actually spent. Variance is budget minus actual (positive = under budget).</t>
        </is>
      </c>
    </row>
    <row r="3">
      <c r="A3" s="9" t="inlineStr">
        <is>
          <t>Category</t>
        </is>
      </c>
      <c r="B3" s="9" t="inlineStr">
        <is>
          <t>Monthly Budget</t>
        </is>
      </c>
      <c r="C3" s="9" t="inlineStr">
        <is>
          <t>Monthly Actual</t>
        </is>
      </c>
      <c r="D3" s="9" t="inlineStr">
        <is>
          <t>Variance</t>
        </is>
      </c>
    </row>
    <row r="4">
      <c r="A4" s="10" t="inlineStr">
        <is>
          <t>Housing</t>
        </is>
      </c>
      <c r="B4" s="4" t="n"/>
      <c r="C4" s="4" t="n"/>
      <c r="D4" s="11">
        <f>N(B4)-N(C4)</f>
        <v/>
      </c>
    </row>
    <row r="5">
      <c r="A5" s="10" t="inlineStr">
        <is>
          <t>Transportation</t>
        </is>
      </c>
      <c r="B5" s="4" t="n"/>
      <c r="C5" s="4" t="n"/>
      <c r="D5" s="11">
        <f>N(B5)-N(C5)</f>
        <v/>
      </c>
    </row>
    <row r="6">
      <c r="A6" s="10" t="inlineStr">
        <is>
          <t>Food</t>
        </is>
      </c>
      <c r="B6" s="4" t="n"/>
      <c r="C6" s="4" t="n"/>
      <c r="D6" s="11">
        <f>N(B6)-N(C6)</f>
        <v/>
      </c>
    </row>
    <row r="7">
      <c r="A7" s="10" t="inlineStr">
        <is>
          <t>Healthcare</t>
        </is>
      </c>
      <c r="B7" s="4" t="n"/>
      <c r="C7" s="4" t="n"/>
      <c r="D7" s="11">
        <f>N(B7)-N(C7)</f>
        <v/>
      </c>
    </row>
    <row r="8">
      <c r="A8" s="10" t="inlineStr">
        <is>
          <t>Utilities</t>
        </is>
      </c>
      <c r="B8" s="4" t="n"/>
      <c r="C8" s="4" t="n"/>
      <c r="D8" s="11">
        <f>N(B8)-N(C8)</f>
        <v/>
      </c>
    </row>
    <row r="9">
      <c r="A9" s="10" t="inlineStr">
        <is>
          <t>Insurance</t>
        </is>
      </c>
      <c r="B9" s="4" t="n"/>
      <c r="C9" s="4" t="n"/>
      <c r="D9" s="11">
        <f>N(B9)-N(C9)</f>
        <v/>
      </c>
    </row>
    <row r="10">
      <c r="A10" s="10" t="inlineStr">
        <is>
          <t>Entertainment</t>
        </is>
      </c>
      <c r="B10" s="4" t="n"/>
      <c r="C10" s="4" t="n"/>
      <c r="D10" s="11">
        <f>N(B10)-N(C10)</f>
        <v/>
      </c>
    </row>
    <row r="11">
      <c r="A11" s="10" t="inlineStr">
        <is>
          <t>Other</t>
        </is>
      </c>
      <c r="B11" s="4" t="n"/>
      <c r="C11" s="4" t="n"/>
      <c r="D11" s="11">
        <f>N(B11)-N(C11)</f>
        <v/>
      </c>
    </row>
    <row r="12">
      <c r="A12" s="12" t="inlineStr">
        <is>
          <t>Custom 1</t>
        </is>
      </c>
      <c r="B12" s="4" t="n"/>
      <c r="C12" s="4" t="n"/>
      <c r="D12" s="11">
        <f>N(B12)-N(C12)</f>
        <v/>
      </c>
    </row>
    <row r="13">
      <c r="A13" s="12" t="inlineStr">
        <is>
          <t>Custom 2</t>
        </is>
      </c>
      <c r="B13" s="4" t="n"/>
      <c r="C13" s="4" t="n"/>
      <c r="D13" s="11">
        <f>N(B13)-N(C13)</f>
        <v/>
      </c>
    </row>
    <row r="14">
      <c r="A14" s="13" t="inlineStr">
        <is>
          <t>Total</t>
        </is>
      </c>
      <c r="B14" s="14">
        <f>SUM(B4:B13)</f>
        <v/>
      </c>
      <c r="C14" s="14">
        <f>SUM(C4:C13)</f>
        <v/>
      </c>
      <c r="D14" s="14">
        <f>SUM(D4:D13)</f>
        <v/>
      </c>
    </row>
    <row r="16">
      <c r="A16" s="3" t="inlineStr">
        <is>
          <t>Monthly Take-Home</t>
        </is>
      </c>
      <c r="B16" s="15">
        <f>Inputs!B4</f>
        <v/>
      </c>
    </row>
    <row r="17">
      <c r="A17" s="3" t="inlineStr">
        <is>
          <t>Total Spent (actual)</t>
        </is>
      </c>
      <c r="B17" s="16">
        <f>C14</f>
        <v/>
      </c>
    </row>
    <row r="18">
      <c r="A18" s="2" t="inlineStr">
        <is>
          <t>Monthly Savings</t>
        </is>
      </c>
      <c r="B18" s="17">
        <f>B16-B17</f>
        <v/>
      </c>
    </row>
    <row r="19">
      <c r="A19" s="2" t="inlineStr">
        <is>
          <t>Savings Rate</t>
        </is>
      </c>
      <c r="B19" s="18">
        <f>IFERROR((B16-B17)/B16,0)</f>
        <v/>
      </c>
    </row>
    <row r="21">
      <c r="A21" s="8" t="inlineStr">
        <is>
          <t>firenum.com — FIRE planning &amp; calculators</t>
        </is>
      </c>
    </row>
  </sheetData>
  <mergeCells count="3">
    <mergeCell ref="A1:D1"/>
    <mergeCell ref="A21:D2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4" customWidth="1" min="3" max="3"/>
  </cols>
  <sheetData>
    <row r="1">
      <c r="A1" s="1" t="inlineStr">
        <is>
          <t>Savings Rate &amp; Years to FI</t>
        </is>
      </c>
    </row>
    <row r="3">
      <c r="A3" s="5" t="inlineStr">
        <is>
          <t>Your savings rate is the single biggest lever on when you reach FI. Higher rate = less to save and more saved each month.</t>
        </is>
      </c>
    </row>
    <row r="5">
      <c r="A5" s="3" t="inlineStr">
        <is>
          <t>Monthly Take-Home</t>
        </is>
      </c>
      <c r="B5" s="19">
        <f>Inputs!B4</f>
        <v/>
      </c>
    </row>
    <row r="6">
      <c r="A6" s="3" t="inlineStr">
        <is>
          <t>Monthly Spending</t>
        </is>
      </c>
      <c r="B6" s="19">
        <f>'Monthly Budget'!C14</f>
        <v/>
      </c>
    </row>
    <row r="7">
      <c r="A7" s="3" t="inlineStr">
        <is>
          <t>Monthly Savings</t>
        </is>
      </c>
      <c r="B7" s="19">
        <f>'Monthly Budget'!B18</f>
        <v/>
      </c>
    </row>
    <row r="8">
      <c r="A8" s="2" t="inlineStr">
        <is>
          <t>Savings Rate</t>
        </is>
      </c>
      <c r="B8" s="18">
        <f>'Monthly Budget'!B19</f>
        <v/>
      </c>
    </row>
    <row r="9">
      <c r="A9" s="3" t="inlineStr">
        <is>
          <t>Annual Spending</t>
        </is>
      </c>
      <c r="B9" s="19">
        <f>'Monthly Budget'!C14*12</f>
        <v/>
      </c>
    </row>
    <row r="10">
      <c r="A10" s="3" t="inlineStr">
        <is>
          <t>Annual Savings</t>
        </is>
      </c>
      <c r="B10" s="19">
        <f>'Monthly Budget'!B18*12</f>
        <v/>
      </c>
    </row>
    <row r="11">
      <c r="A11" s="2" t="inlineStr">
        <is>
          <t>FIRE Number</t>
        </is>
      </c>
      <c r="B11" s="20">
        <f>('Monthly Budget'!C14*12)/Inputs!B6</f>
        <v/>
      </c>
    </row>
    <row r="12">
      <c r="A12" s="3" t="inlineStr">
        <is>
          <t>Current Invested</t>
        </is>
      </c>
      <c r="B12" s="19">
        <f>Inputs!B5</f>
        <v/>
      </c>
    </row>
    <row r="14">
      <c r="A14" s="21" t="inlineStr">
        <is>
          <t>Years to FI</t>
        </is>
      </c>
      <c r="B14" s="22">
        <f>IFERROR(IF(B10&lt;=0,"—",NPER(Inputs!B7,-B10,-B12,B11)),"—")</f>
        <v/>
      </c>
      <c r="C14" s="5" t="inlineStr">
        <is>
          <t>Estimated years from today, given your savings and a real return</t>
        </is>
      </c>
    </row>
    <row r="16">
      <c r="A16" s="2" t="inlineStr">
        <is>
          <t>Years to FI by Savings Rate</t>
        </is>
      </c>
    </row>
    <row r="17">
      <c r="A17" s="5" t="inlineStr">
        <is>
          <t>Holding spending constant, here's roughly how long FI takes at different savings rates (from zero invested).</t>
        </is>
      </c>
    </row>
    <row r="18">
      <c r="A18" s="9" t="inlineStr">
        <is>
          <t>Savings Rate</t>
        </is>
      </c>
      <c r="B18" s="9" t="inlineStr">
        <is>
          <t>Years to FI</t>
        </is>
      </c>
      <c r="C18" s="9" t="inlineStr"/>
    </row>
    <row r="19">
      <c r="A19" s="23" t="n">
        <v>0.1</v>
      </c>
      <c r="B19" s="24">
        <f>IFERROR(LOG(1+(1/Inputs!B6)*((1-A19)/A19)*Inputs!B7)/LOG(1+Inputs!B7),"—")</f>
        <v/>
      </c>
    </row>
    <row r="20">
      <c r="A20" s="23" t="n">
        <v>0.2</v>
      </c>
      <c r="B20" s="24">
        <f>IFERROR(LOG(1+(1/Inputs!B6)*((1-A20)/A20)*Inputs!B7)/LOG(1+Inputs!B7),"—")</f>
        <v/>
      </c>
    </row>
    <row r="21">
      <c r="A21" s="23" t="n">
        <v>0.3</v>
      </c>
      <c r="B21" s="24">
        <f>IFERROR(LOG(1+(1/Inputs!B6)*((1-A21)/A21)*Inputs!B7)/LOG(1+Inputs!B7),"—")</f>
        <v/>
      </c>
    </row>
    <row r="22">
      <c r="A22" s="23" t="n">
        <v>0.4</v>
      </c>
      <c r="B22" s="24">
        <f>IFERROR(LOG(1+(1/Inputs!B6)*((1-A22)/A22)*Inputs!B7)/LOG(1+Inputs!B7),"—")</f>
        <v/>
      </c>
    </row>
    <row r="23">
      <c r="A23" s="23" t="n">
        <v>0.5</v>
      </c>
      <c r="B23" s="24">
        <f>IFERROR(LOG(1+(1/Inputs!B6)*((1-A23)/A23)*Inputs!B7)/LOG(1+Inputs!B7),"—")</f>
        <v/>
      </c>
    </row>
    <row r="24">
      <c r="A24" s="23" t="n">
        <v>0.6</v>
      </c>
      <c r="B24" s="24">
        <f>IFERROR(LOG(1+(1/Inputs!B6)*((1-A24)/A24)*Inputs!B7)/LOG(1+Inputs!B7),"—")</f>
        <v/>
      </c>
    </row>
    <row r="25">
      <c r="A25" s="23" t="n">
        <v>0.7</v>
      </c>
      <c r="B25" s="24">
        <f>IFERROR(LOG(1+(1/Inputs!B6)*((1-A25)/A25)*Inputs!B7)/LOG(1+Inputs!B7),"—")</f>
        <v/>
      </c>
    </row>
    <row r="27">
      <c r="A27" s="8" t="inlineStr">
        <is>
          <t>firenum.com — FIRE planning &amp; calculators</t>
        </is>
      </c>
    </row>
  </sheetData>
  <mergeCells count="4">
    <mergeCell ref="A1:C1"/>
    <mergeCell ref="A27:C27"/>
    <mergeCell ref="A3:C3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8" customWidth="1" min="4" max="4"/>
  </cols>
  <sheetData>
    <row r="1">
      <c r="A1" s="1" t="inlineStr">
        <is>
          <t>What-If: Trim Your Spending</t>
        </is>
      </c>
    </row>
    <row r="2">
      <c r="A2" s="5" t="inlineStr">
        <is>
          <t>Every dollar of recurring monthly spending you cut lowers your FIRE number by 12 ÷ your withdrawal rate (300x at 4%) — and adds that dollar to your monthly savings.</t>
        </is>
      </c>
    </row>
    <row r="4">
      <c r="A4" s="9" t="inlineStr">
        <is>
          <t>Cut per Month</t>
        </is>
      </c>
      <c r="B4" s="9" t="inlineStr">
        <is>
          <t>FIRE Number Drops By</t>
        </is>
      </c>
      <c r="C4" s="9" t="inlineStr">
        <is>
          <t>New FIRE Number</t>
        </is>
      </c>
      <c r="D4" s="9" t="inlineStr">
        <is>
          <t>New Years to FI</t>
        </is>
      </c>
    </row>
    <row r="5">
      <c r="A5" s="25" t="n">
        <v>100</v>
      </c>
      <c r="B5" s="25">
        <f>(A5*12)/Inputs!B6</f>
        <v/>
      </c>
      <c r="C5" s="25">
        <f>'Savings Rate'!$B$11-B5</f>
        <v/>
      </c>
      <c r="D5" s="24">
        <f>IFERROR(NPER(Inputs!B7,-('Savings Rate'!$B$10+A5*12),-Inputs!B5,C5),"—")</f>
        <v/>
      </c>
    </row>
    <row r="6">
      <c r="A6" s="25" t="n">
        <v>250</v>
      </c>
      <c r="B6" s="25">
        <f>(A6*12)/Inputs!B6</f>
        <v/>
      </c>
      <c r="C6" s="25">
        <f>'Savings Rate'!$B$11-B6</f>
        <v/>
      </c>
      <c r="D6" s="24">
        <f>IFERROR(NPER(Inputs!B7,-('Savings Rate'!$B$10+A6*12),-Inputs!B5,C6),"—")</f>
        <v/>
      </c>
    </row>
    <row r="7">
      <c r="A7" s="25" t="n">
        <v>500</v>
      </c>
      <c r="B7" s="25">
        <f>(A7*12)/Inputs!B6</f>
        <v/>
      </c>
      <c r="C7" s="25">
        <f>'Savings Rate'!$B$11-B7</f>
        <v/>
      </c>
      <c r="D7" s="24">
        <f>IFERROR(NPER(Inputs!B7,-('Savings Rate'!$B$10+A7*12),-Inputs!B5,C7),"—")</f>
        <v/>
      </c>
    </row>
    <row r="8">
      <c r="A8" s="25" t="n">
        <v>1000</v>
      </c>
      <c r="B8" s="25">
        <f>(A8*12)/Inputs!B6</f>
        <v/>
      </c>
      <c r="C8" s="25">
        <f>'Savings Rate'!$B$11-B8</f>
        <v/>
      </c>
      <c r="D8" s="24">
        <f>IFERROR(NPER(Inputs!B7,-('Savings Rate'!$B$10+A8*12),-Inputs!B5,C8),"—")</f>
        <v/>
      </c>
    </row>
    <row r="11">
      <c r="A11" s="3" t="inlineStr">
        <is>
          <t>Your current Years to FI:</t>
        </is>
      </c>
      <c r="B11" s="26">
        <f>'Savings Rate'!B14</f>
        <v/>
      </c>
      <c r="C11" s="5" t="inlineStr">
        <is>
          <t>Compare against the New Years to FI column above.</t>
        </is>
      </c>
    </row>
    <row r="13">
      <c r="A13" s="8" t="inlineStr">
        <is>
          <t>firenum.com — FIRE planning &amp; calculators</t>
        </is>
      </c>
    </row>
  </sheetData>
  <mergeCells count="4">
    <mergeCell ref="A1:D1"/>
    <mergeCell ref="C11:D11"/>
    <mergeCell ref="A13:D13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</cols>
  <sheetData>
    <row r="1">
      <c r="A1" s="1" t="inlineStr">
        <is>
          <t>Annual Summary</t>
        </is>
      </c>
    </row>
    <row r="2">
      <c r="A2" s="5" t="inlineStr">
        <is>
          <t>Your monthly budget vs actual, annualized by category.</t>
        </is>
      </c>
    </row>
    <row r="4">
      <c r="A4" s="9" t="inlineStr">
        <is>
          <t>Category</t>
        </is>
      </c>
      <c r="B4" s="9" t="inlineStr">
        <is>
          <t>Annual Budget</t>
        </is>
      </c>
      <c r="C4" s="9" t="inlineStr">
        <is>
          <t>Annual Actual</t>
        </is>
      </c>
    </row>
    <row r="5">
      <c r="A5" s="27">
        <f>'Monthly Budget'!A4</f>
        <v/>
      </c>
      <c r="B5" s="25">
        <f>'Monthly Budget'!B4*12</f>
        <v/>
      </c>
      <c r="C5" s="25">
        <f>'Monthly Budget'!C4*12</f>
        <v/>
      </c>
    </row>
    <row r="6">
      <c r="A6" s="27">
        <f>'Monthly Budget'!A5</f>
        <v/>
      </c>
      <c r="B6" s="25">
        <f>'Monthly Budget'!B5*12</f>
        <v/>
      </c>
      <c r="C6" s="25">
        <f>'Monthly Budget'!C5*12</f>
        <v/>
      </c>
    </row>
    <row r="7">
      <c r="A7" s="27">
        <f>'Monthly Budget'!A6</f>
        <v/>
      </c>
      <c r="B7" s="25">
        <f>'Monthly Budget'!B6*12</f>
        <v/>
      </c>
      <c r="C7" s="25">
        <f>'Monthly Budget'!C6*12</f>
        <v/>
      </c>
    </row>
    <row r="8">
      <c r="A8" s="27">
        <f>'Monthly Budget'!A7</f>
        <v/>
      </c>
      <c r="B8" s="25">
        <f>'Monthly Budget'!B7*12</f>
        <v/>
      </c>
      <c r="C8" s="25">
        <f>'Monthly Budget'!C7*12</f>
        <v/>
      </c>
    </row>
    <row r="9">
      <c r="A9" s="27">
        <f>'Monthly Budget'!A8</f>
        <v/>
      </c>
      <c r="B9" s="25">
        <f>'Monthly Budget'!B8*12</f>
        <v/>
      </c>
      <c r="C9" s="25">
        <f>'Monthly Budget'!C8*12</f>
        <v/>
      </c>
    </row>
    <row r="10">
      <c r="A10" s="27">
        <f>'Monthly Budget'!A9</f>
        <v/>
      </c>
      <c r="B10" s="25">
        <f>'Monthly Budget'!B9*12</f>
        <v/>
      </c>
      <c r="C10" s="25">
        <f>'Monthly Budget'!C9*12</f>
        <v/>
      </c>
    </row>
    <row r="11">
      <c r="A11" s="27">
        <f>'Monthly Budget'!A10</f>
        <v/>
      </c>
      <c r="B11" s="25">
        <f>'Monthly Budget'!B10*12</f>
        <v/>
      </c>
      <c r="C11" s="25">
        <f>'Monthly Budget'!C10*12</f>
        <v/>
      </c>
    </row>
    <row r="12">
      <c r="A12" s="27">
        <f>'Monthly Budget'!A11</f>
        <v/>
      </c>
      <c r="B12" s="25">
        <f>'Monthly Budget'!B11*12</f>
        <v/>
      </c>
      <c r="C12" s="25">
        <f>'Monthly Budget'!C11*12</f>
        <v/>
      </c>
    </row>
    <row r="13">
      <c r="A13" s="27">
        <f>'Monthly Budget'!A12</f>
        <v/>
      </c>
      <c r="B13" s="25">
        <f>'Monthly Budget'!B12*12</f>
        <v/>
      </c>
      <c r="C13" s="25">
        <f>'Monthly Budget'!C12*12</f>
        <v/>
      </c>
    </row>
    <row r="14">
      <c r="A14" s="27">
        <f>'Monthly Budget'!A13</f>
        <v/>
      </c>
      <c r="B14" s="25">
        <f>'Monthly Budget'!B13*12</f>
        <v/>
      </c>
      <c r="C14" s="25">
        <f>'Monthly Budget'!C13*12</f>
        <v/>
      </c>
    </row>
    <row r="15">
      <c r="A15" s="13" t="inlineStr">
        <is>
          <t>Total</t>
        </is>
      </c>
      <c r="B15" s="28">
        <f>SUM(B5:B14)</f>
        <v/>
      </c>
      <c r="C15" s="28">
        <f>SUM(C5:C14)</f>
        <v/>
      </c>
    </row>
    <row r="17">
      <c r="A17" s="8" t="inlineStr">
        <is>
          <t>firenum.com — FIRE planning &amp; calculators</t>
        </is>
      </c>
    </row>
  </sheetData>
  <mergeCells count="3">
    <mergeCell ref="A1:C1"/>
    <mergeCell ref="A2:C2"/>
    <mergeCell ref="A17:C17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2026-01-01T00:00:00Z</dcterms:modified>
</cp:coreProperties>
</file>