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Backtest" sheetId="3" state="visible" r:id="rId3"/>
    <sheet xmlns:r="http://schemas.openxmlformats.org/officeDocument/2006/relationships" name="Annual Returns" sheetId="4" state="visible" r:id="rId4"/>
    <sheet xmlns:r="http://schemas.openxmlformats.org/officeDocument/2006/relationships" name="Monthly 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%"/>
    <numFmt numFmtId="165" formatCode="0.000000"/>
    <numFmt numFmtId="166" formatCode="$#,##0"/>
    <numFmt numFmtId="167" formatCode="0.0%"/>
  </numFmts>
  <fonts count="10">
    <font>
      <name val="Calibri"/>
      <family val="2"/>
      <color theme="1"/>
      <sz val="11"/>
      <scheme val="minor"/>
    </font>
    <font>
      <b val="1"/>
      <color rgb="00333333"/>
      <sz val="14"/>
    </font>
    <font>
      <i val="1"/>
      <color rgb="00888888"/>
      <sz val="9"/>
    </font>
    <font>
      <b val="1"/>
      <color rgb="00FFFFFF"/>
      <sz val="10"/>
    </font>
    <font>
      <color rgb="00333333"/>
    </font>
    <font>
      <i val="1"/>
      <color rgb="00666666"/>
      <sz val="9"/>
    </font>
    <font>
      <color rgb="00333333"/>
      <sz val="10"/>
    </font>
    <font>
      <color rgb="000066CC"/>
    </font>
    <font>
      <b val="1"/>
      <color rgb="00333333"/>
      <sz val="11"/>
    </font>
    <font>
      <b val="1"/>
      <color rgb="0022C55E"/>
      <sz val="14"/>
    </font>
  </fonts>
  <fills count="5">
    <fill>
      <patternFill/>
    </fill>
    <fill>
      <patternFill patternType="gray125"/>
    </fill>
    <fill>
      <patternFill patternType="solid">
        <fgColor rgb="00333333"/>
      </patternFill>
    </fill>
    <fill>
      <patternFill patternType="solid">
        <fgColor rgb="00E8F4FD"/>
      </patternFill>
    </fill>
    <fill>
      <patternFill patternType="solid">
        <fgColor rgb="00E8FDE8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166" fontId="7" fillId="3" borderId="1" pivotButton="0" quotePrefix="0" xfId="0"/>
    <xf numFmtId="0" fontId="2" fillId="0" borderId="0" pivotButton="0" quotePrefix="0" xfId="0"/>
    <xf numFmtId="167" fontId="7" fillId="3" borderId="1" pivotButton="0" quotePrefix="0" xfId="0"/>
    <xf numFmtId="0" fontId="7" fillId="3" borderId="1" pivotButton="0" quotePrefix="0" xfId="0"/>
    <xf numFmtId="166" fontId="6" fillId="4" borderId="1" pivotButton="0" quotePrefix="0" xfId="0"/>
    <xf numFmtId="1" fontId="6" fillId="4" borderId="1" pivotButton="0" quotePrefix="0" xfId="0"/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center"/>
    </xf>
    <xf numFmtId="167" fontId="9" fillId="4" borderId="1" pivotButton="0" quotePrefix="0" xfId="0"/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9" fontId="4" fillId="0" borderId="1" pivotButton="0" quotePrefix="0" xfId="0"/>
    <xf numFmtId="166" fontId="0" fillId="0" borderId="0" pivotButton="0" quotePrefix="0" xfId="0"/>
    <xf numFmtId="10" fontId="4" fillId="0" borderId="0" pivotButton="0" quotePrefix="0" xfId="0"/>
    <xf numFmtId="164" fontId="0" fillId="0" borderId="0" pivotButton="0" quotePrefix="0" xfId="0"/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Ending balance by retirement start year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'Backtest'!BA3</f>
            </strRef>
          </tx>
          <spPr>
            <a:ln xmlns:a="http://schemas.openxmlformats.org/drawingml/2006/main">
              <a:prstDash val="solid"/>
            </a:ln>
          </spPr>
          <cat>
            <numRef>
              <f>'Backtest'!$A$4:$A$157</f>
            </numRef>
          </cat>
          <val>
            <numRef>
              <f>'Backtest'!$BA$4:$BA$157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Start 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Ending balance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864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52" customWidth="1" min="3" max="3"/>
  </cols>
  <sheetData>
    <row r="1">
      <c r="A1" s="1" t="inlineStr">
        <is>
          <t>FIRE Backtest - Inputs</t>
        </is>
      </c>
    </row>
    <row r="2">
      <c r="A2" s="2" t="inlineStr">
        <is>
          <t>Starting Portfolio</t>
        </is>
      </c>
      <c r="B2" s="3" t="n">
        <v>1000000</v>
      </c>
      <c r="C2" s="4" t="inlineStr">
        <is>
          <t>At retirement, in that year's dollars</t>
        </is>
      </c>
    </row>
    <row r="3">
      <c r="A3" s="2" t="inlineStr">
        <is>
          <t>Withdrawal Rate</t>
        </is>
      </c>
      <c r="B3" s="5" t="n">
        <v>0.04</v>
      </c>
      <c r="C3" s="4" t="inlineStr">
        <is>
          <t>First-year withdrawal ÷ starting portfolio</t>
        </is>
      </c>
    </row>
    <row r="4">
      <c r="A4" s="2" t="inlineStr">
        <is>
          <t>Inflation</t>
        </is>
      </c>
      <c r="B4" s="5" t="n">
        <v>0.03</v>
      </c>
      <c r="C4" s="4" t="inlineStr">
        <is>
          <t>Withdrawals grow at this rate every year</t>
        </is>
      </c>
    </row>
    <row r="5">
      <c r="A5" s="2" t="inlineStr">
        <is>
          <t>Retirement Length (years)</t>
        </is>
      </c>
      <c r="B5" s="6" t="n">
        <v>30</v>
      </c>
      <c r="C5" s="4" t="inlineStr">
        <is>
          <t>1 to 50</t>
        </is>
      </c>
    </row>
    <row r="6">
      <c r="A6" s="2" t="inlineStr">
        <is>
          <t>First-Year Withdrawal</t>
        </is>
      </c>
      <c r="B6" s="7">
        <f>B2*B3</f>
        <v/>
      </c>
    </row>
    <row r="7">
      <c r="A7" s="2" t="inlineStr">
        <is>
          <t>Data Through</t>
        </is>
      </c>
      <c r="B7" s="8">
        <f>MAX('Annual Returns'!A4:A157)</f>
        <v/>
      </c>
      <c r="C7" s="4" t="inlineStr">
        <is>
          <t>Last complete year in the dataset</t>
        </is>
      </c>
    </row>
    <row r="8"/>
    <row r="9">
      <c r="A9" s="9" t="inlineStr">
        <is>
          <t>How it works</t>
        </is>
      </c>
    </row>
    <row r="10">
      <c r="A10" s="10" t="inlineStr">
        <is>
          <t>Every year from 1872 that has a full retirement of data becomes one test. Each test starts with your portfolio, applies that year's S&amp;P 500 total return, then withdraws your inflated spending. The Results tab counts how many tests never ran out of money. 100% stocks, no fees, nominal returns with a flat inflation assumption.</t>
        </is>
      </c>
    </row>
    <row r="11"/>
    <row r="12"/>
    <row r="13"/>
    <row r="14"/>
    <row r="15">
      <c r="A15" s="11" t="inlineStr">
        <is>
          <t>firenum.com — FIRE planning &amp; calculators</t>
        </is>
      </c>
    </row>
  </sheetData>
  <mergeCells count="3">
    <mergeCell ref="A1:C1"/>
    <mergeCell ref="A10:C13"/>
    <mergeCell ref="A15:C15"/>
  </mergeCells>
  <dataValidations count="1">
    <dataValidation sqref="B5" showDropDown="0" showInputMessage="0" showErrorMessage="1" allowBlank="0" errorTitle="Retirement length" error="Enter a whole number from 1 to 50" type="whole" operator="between">
      <formula1>1</formula1>
      <formula2>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50" customWidth="1" min="3" max="3"/>
  </cols>
  <sheetData>
    <row r="1">
      <c r="A1" s="1" t="inlineStr">
        <is>
          <t>Backtest Results</t>
        </is>
      </c>
    </row>
    <row r="2"/>
    <row r="3">
      <c r="A3" s="1" t="inlineStr">
        <is>
          <t>Success Rate</t>
        </is>
      </c>
      <c r="B3" s="12">
        <f>IFERROR(SUM(Backtest!$BB$4:$BB$157)/COUNT(Backtest!$BB$4:$BB$157),"—")</f>
        <v/>
      </c>
      <c r="C3" s="4" t="inlineStr">
        <is>
          <t>Share of start years that never ran out</t>
        </is>
      </c>
    </row>
    <row r="4">
      <c r="A4" s="2" t="inlineStr">
        <is>
          <t>Start Years Tested</t>
        </is>
      </c>
      <c r="B4" s="8">
        <f>COUNT(Backtest!$BB$4:$BB$157)</f>
        <v/>
      </c>
      <c r="C4" s="4" t="inlineStr">
        <is>
          <t>1872 through the last year with a full retirement of data</t>
        </is>
      </c>
    </row>
    <row r="5">
      <c r="A5" s="2" t="inlineStr">
        <is>
          <t>Worst Start Year</t>
        </is>
      </c>
      <c r="B5" s="8">
        <f>IFERROR(INDEX(Backtest!$A$4:$A$157,MATCH(MIN(Backtest!$BC$4:$BC$157),Backtest!$BC$4:$BC$157,0)),"None failed")</f>
        <v/>
      </c>
      <c r="C5" s="4" t="inlineStr">
        <is>
          <t>Ran out of money soonest</t>
        </is>
      </c>
    </row>
    <row r="6">
      <c r="A6" s="2" t="inlineStr">
        <is>
          <t>…Ran Out In Year</t>
        </is>
      </c>
      <c r="B6" s="8">
        <f>IFERROR(MIN(Backtest!$BC$4:$BC$157),"—")</f>
        <v/>
      </c>
    </row>
    <row r="7">
      <c r="A7" s="2" t="inlineStr">
        <is>
          <t>Best Start Year</t>
        </is>
      </c>
      <c r="B7" s="8">
        <f>IFERROR(INDEX(Backtest!$A$4:$A$157,MATCH(MAX(Backtest!$BA$4:$BA$157),Backtest!$BA$4:$BA$157,0)),"—")</f>
        <v/>
      </c>
      <c r="C7" s="4" t="inlineStr">
        <is>
          <t>Highest ending balance</t>
        </is>
      </c>
    </row>
    <row r="8">
      <c r="A8" s="2" t="inlineStr">
        <is>
          <t>…Ending Balance</t>
        </is>
      </c>
      <c r="B8" s="7">
        <f>MAX(Backtest!$BA$4:$BA$157)</f>
        <v/>
      </c>
    </row>
    <row r="9">
      <c r="A9" s="2" t="inlineStr">
        <is>
          <t>Median Ending Balance</t>
        </is>
      </c>
      <c r="B9" s="7">
        <f>IFERROR(MEDIAN(Backtest!$BA$4:$BA$157),"—")</f>
        <v/>
      </c>
      <c r="C9" s="4" t="inlineStr">
        <is>
          <t>Nominal dollars</t>
        </is>
      </c>
    </row>
    <row r="10"/>
    <row r="11">
      <c r="A11" s="9" t="inlineStr">
        <is>
          <t>Success Rate by Starting Decade</t>
        </is>
      </c>
    </row>
    <row r="12">
      <c r="A12" s="13" t="inlineStr">
        <is>
          <t>Decade</t>
        </is>
      </c>
      <c r="B12" s="13" t="inlineStr">
        <is>
          <t>Success Rate</t>
        </is>
      </c>
      <c r="C12" s="13" t="inlineStr">
        <is>
          <t>Start Years Tested</t>
        </is>
      </c>
    </row>
    <row r="13">
      <c r="A13" s="14" t="inlineStr">
        <is>
          <t>1870s</t>
        </is>
      </c>
      <c r="B13" s="15">
        <f>IFERROR(SUMPRODUCT((INT(Backtest!$A$4:$A$157/10)*10=1870)*(Backtest!$BB$4:$BB$157=1))/C13,"—")</f>
        <v/>
      </c>
      <c r="C13" s="14">
        <f>SUMPRODUCT((INT(Backtest!$A$4:$A$157/10)*10=1870)*ISNUMBER(Backtest!$BB$4:$BB$157))</f>
        <v/>
      </c>
    </row>
    <row r="14">
      <c r="A14" s="14" t="inlineStr">
        <is>
          <t>1880s</t>
        </is>
      </c>
      <c r="B14" s="15">
        <f>IFERROR(SUMPRODUCT((INT(Backtest!$A$4:$A$157/10)*10=1880)*(Backtest!$BB$4:$BB$157=1))/C14,"—")</f>
        <v/>
      </c>
      <c r="C14" s="14">
        <f>SUMPRODUCT((INT(Backtest!$A$4:$A$157/10)*10=1880)*ISNUMBER(Backtest!$BB$4:$BB$157))</f>
        <v/>
      </c>
    </row>
    <row r="15">
      <c r="A15" s="14" t="inlineStr">
        <is>
          <t>1890s</t>
        </is>
      </c>
      <c r="B15" s="15">
        <f>IFERROR(SUMPRODUCT((INT(Backtest!$A$4:$A$157/10)*10=1890)*(Backtest!$BB$4:$BB$157=1))/C15,"—")</f>
        <v/>
      </c>
      <c r="C15" s="14">
        <f>SUMPRODUCT((INT(Backtest!$A$4:$A$157/10)*10=1890)*ISNUMBER(Backtest!$BB$4:$BB$157))</f>
        <v/>
      </c>
    </row>
    <row r="16">
      <c r="A16" s="14" t="inlineStr">
        <is>
          <t>1900s</t>
        </is>
      </c>
      <c r="B16" s="15">
        <f>IFERROR(SUMPRODUCT((INT(Backtest!$A$4:$A$157/10)*10=1900)*(Backtest!$BB$4:$BB$157=1))/C16,"—")</f>
        <v/>
      </c>
      <c r="C16" s="14">
        <f>SUMPRODUCT((INT(Backtest!$A$4:$A$157/10)*10=1900)*ISNUMBER(Backtest!$BB$4:$BB$157))</f>
        <v/>
      </c>
    </row>
    <row r="17">
      <c r="A17" s="14" t="inlineStr">
        <is>
          <t>1910s</t>
        </is>
      </c>
      <c r="B17" s="15">
        <f>IFERROR(SUMPRODUCT((INT(Backtest!$A$4:$A$157/10)*10=1910)*(Backtest!$BB$4:$BB$157=1))/C17,"—")</f>
        <v/>
      </c>
      <c r="C17" s="14">
        <f>SUMPRODUCT((INT(Backtest!$A$4:$A$157/10)*10=1910)*ISNUMBER(Backtest!$BB$4:$BB$157))</f>
        <v/>
      </c>
    </row>
    <row r="18">
      <c r="A18" s="14" t="inlineStr">
        <is>
          <t>1920s</t>
        </is>
      </c>
      <c r="B18" s="15">
        <f>IFERROR(SUMPRODUCT((INT(Backtest!$A$4:$A$157/10)*10=1920)*(Backtest!$BB$4:$BB$157=1))/C18,"—")</f>
        <v/>
      </c>
      <c r="C18" s="14">
        <f>SUMPRODUCT((INT(Backtest!$A$4:$A$157/10)*10=1920)*ISNUMBER(Backtest!$BB$4:$BB$157))</f>
        <v/>
      </c>
    </row>
    <row r="19">
      <c r="A19" s="14" t="inlineStr">
        <is>
          <t>1930s</t>
        </is>
      </c>
      <c r="B19" s="15">
        <f>IFERROR(SUMPRODUCT((INT(Backtest!$A$4:$A$157/10)*10=1930)*(Backtest!$BB$4:$BB$157=1))/C19,"—")</f>
        <v/>
      </c>
      <c r="C19" s="14">
        <f>SUMPRODUCT((INT(Backtest!$A$4:$A$157/10)*10=1930)*ISNUMBER(Backtest!$BB$4:$BB$157))</f>
        <v/>
      </c>
    </row>
    <row r="20">
      <c r="A20" s="14" t="inlineStr">
        <is>
          <t>1940s</t>
        </is>
      </c>
      <c r="B20" s="15">
        <f>IFERROR(SUMPRODUCT((INT(Backtest!$A$4:$A$157/10)*10=1940)*(Backtest!$BB$4:$BB$157=1))/C20,"—")</f>
        <v/>
      </c>
      <c r="C20" s="14">
        <f>SUMPRODUCT((INT(Backtest!$A$4:$A$157/10)*10=1940)*ISNUMBER(Backtest!$BB$4:$BB$157))</f>
        <v/>
      </c>
    </row>
    <row r="21">
      <c r="A21" s="14" t="inlineStr">
        <is>
          <t>1950s</t>
        </is>
      </c>
      <c r="B21" s="15">
        <f>IFERROR(SUMPRODUCT((INT(Backtest!$A$4:$A$157/10)*10=1950)*(Backtest!$BB$4:$BB$157=1))/C21,"—")</f>
        <v/>
      </c>
      <c r="C21" s="14">
        <f>SUMPRODUCT((INT(Backtest!$A$4:$A$157/10)*10=1950)*ISNUMBER(Backtest!$BB$4:$BB$157))</f>
        <v/>
      </c>
    </row>
    <row r="22">
      <c r="A22" s="14" t="inlineStr">
        <is>
          <t>1960s</t>
        </is>
      </c>
      <c r="B22" s="15">
        <f>IFERROR(SUMPRODUCT((INT(Backtest!$A$4:$A$157/10)*10=1960)*(Backtest!$BB$4:$BB$157=1))/C22,"—")</f>
        <v/>
      </c>
      <c r="C22" s="14">
        <f>SUMPRODUCT((INT(Backtest!$A$4:$A$157/10)*10=1960)*ISNUMBER(Backtest!$BB$4:$BB$157))</f>
        <v/>
      </c>
    </row>
    <row r="23">
      <c r="A23" s="14" t="inlineStr">
        <is>
          <t>1970s</t>
        </is>
      </c>
      <c r="B23" s="15">
        <f>IFERROR(SUMPRODUCT((INT(Backtest!$A$4:$A$157/10)*10=1970)*(Backtest!$BB$4:$BB$157=1))/C23,"—")</f>
        <v/>
      </c>
      <c r="C23" s="14">
        <f>SUMPRODUCT((INT(Backtest!$A$4:$A$157/10)*10=1970)*ISNUMBER(Backtest!$BB$4:$BB$157))</f>
        <v/>
      </c>
    </row>
    <row r="24">
      <c r="A24" s="14" t="inlineStr">
        <is>
          <t>1980s</t>
        </is>
      </c>
      <c r="B24" s="15">
        <f>IFERROR(SUMPRODUCT((INT(Backtest!$A$4:$A$157/10)*10=1980)*(Backtest!$BB$4:$BB$157=1))/C24,"—")</f>
        <v/>
      </c>
      <c r="C24" s="14">
        <f>SUMPRODUCT((INT(Backtest!$A$4:$A$157/10)*10=1980)*ISNUMBER(Backtest!$BB$4:$BB$157))</f>
        <v/>
      </c>
    </row>
    <row r="25">
      <c r="A25" s="14" t="inlineStr">
        <is>
          <t>1990s</t>
        </is>
      </c>
      <c r="B25" s="15">
        <f>IFERROR(SUMPRODUCT((INT(Backtest!$A$4:$A$157/10)*10=1990)*(Backtest!$BB$4:$BB$157=1))/C25,"—")</f>
        <v/>
      </c>
      <c r="C25" s="14">
        <f>SUMPRODUCT((INT(Backtest!$A$4:$A$157/10)*10=1990)*ISNUMBER(Backtest!$BB$4:$BB$157))</f>
        <v/>
      </c>
    </row>
    <row r="26">
      <c r="A26" s="14" t="inlineStr">
        <is>
          <t>2000s</t>
        </is>
      </c>
      <c r="B26" s="15">
        <f>IFERROR(SUMPRODUCT((INT(Backtest!$A$4:$A$157/10)*10=2000)*(Backtest!$BB$4:$BB$157=1))/C26,"—")</f>
        <v/>
      </c>
      <c r="C26" s="14">
        <f>SUMPRODUCT((INT(Backtest!$A$4:$A$157/10)*10=2000)*ISNUMBER(Backtest!$BB$4:$BB$157))</f>
        <v/>
      </c>
    </row>
    <row r="27">
      <c r="A27" s="14" t="inlineStr">
        <is>
          <t>2010s</t>
        </is>
      </c>
      <c r="B27" s="15">
        <f>IFERROR(SUMPRODUCT((INT(Backtest!$A$4:$A$157/10)*10=2010)*(Backtest!$BB$4:$BB$157=1))/C27,"—")</f>
        <v/>
      </c>
      <c r="C27" s="14">
        <f>SUMPRODUCT((INT(Backtest!$A$4:$A$157/10)*10=2010)*ISNUMBER(Backtest!$BB$4:$BB$157))</f>
        <v/>
      </c>
    </row>
    <row r="28">
      <c r="A28" s="14" t="inlineStr">
        <is>
          <t>2020s</t>
        </is>
      </c>
      <c r="B28" s="15">
        <f>IFERROR(SUMPRODUCT((INT(Backtest!$A$4:$A$157/10)*10=2020)*(Backtest!$BB$4:$BB$157=1))/C28,"—")</f>
        <v/>
      </c>
      <c r="C28" s="14">
        <f>SUMPRODUCT((INT(Backtest!$A$4:$A$157/10)*10=2020)*ISNUMBER(Backtest!$BB$4:$BB$157))</f>
        <v/>
      </c>
    </row>
    <row r="29"/>
    <row r="30"/>
    <row r="31">
      <c r="A31" s="11" t="inlineStr">
        <is>
          <t>firenum.com — FIRE planning &amp; calculators</t>
        </is>
      </c>
    </row>
  </sheetData>
  <mergeCells count="2">
    <mergeCell ref="A1:C1"/>
    <mergeCell ref="A31:C3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C15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4" customWidth="1" min="53" max="53"/>
    <col width="10" customWidth="1" min="54" max="54"/>
    <col width="16" customWidth="1" min="55" max="55"/>
  </cols>
  <sheetData>
    <row r="1">
      <c r="A1" s="1" t="inlineStr">
        <is>
          <t>Backtest — portfolio balance by retirement start year</t>
        </is>
      </c>
    </row>
    <row r="2">
      <c r="A2" s="4" t="inlineStr">
        <is>
          <t>Blank rows are start years too recent to complete your retirement length.</t>
        </is>
      </c>
    </row>
    <row r="3">
      <c r="A3" s="13" t="inlineStr">
        <is>
          <t>Start Year</t>
        </is>
      </c>
      <c r="B3" s="13" t="inlineStr">
        <is>
          <t>Year 0</t>
        </is>
      </c>
      <c r="C3" s="13" t="inlineStr">
        <is>
          <t>Year 1</t>
        </is>
      </c>
      <c r="D3" s="13" t="inlineStr">
        <is>
          <t>Year 2</t>
        </is>
      </c>
      <c r="E3" s="13" t="inlineStr">
        <is>
          <t>Year 3</t>
        </is>
      </c>
      <c r="F3" s="13" t="inlineStr">
        <is>
          <t>Year 4</t>
        </is>
      </c>
      <c r="G3" s="13" t="inlineStr">
        <is>
          <t>Year 5</t>
        </is>
      </c>
      <c r="H3" s="13" t="inlineStr">
        <is>
          <t>Year 6</t>
        </is>
      </c>
      <c r="I3" s="13" t="inlineStr">
        <is>
          <t>Year 7</t>
        </is>
      </c>
      <c r="J3" s="13" t="inlineStr">
        <is>
          <t>Year 8</t>
        </is>
      </c>
      <c r="K3" s="13" t="inlineStr">
        <is>
          <t>Year 9</t>
        </is>
      </c>
      <c r="L3" s="13" t="inlineStr">
        <is>
          <t>Year 10</t>
        </is>
      </c>
      <c r="M3" s="13" t="inlineStr">
        <is>
          <t>Year 11</t>
        </is>
      </c>
      <c r="N3" s="13" t="inlineStr">
        <is>
          <t>Year 12</t>
        </is>
      </c>
      <c r="O3" s="13" t="inlineStr">
        <is>
          <t>Year 13</t>
        </is>
      </c>
      <c r="P3" s="13" t="inlineStr">
        <is>
          <t>Year 14</t>
        </is>
      </c>
      <c r="Q3" s="13" t="inlineStr">
        <is>
          <t>Year 15</t>
        </is>
      </c>
      <c r="R3" s="13" t="inlineStr">
        <is>
          <t>Year 16</t>
        </is>
      </c>
      <c r="S3" s="13" t="inlineStr">
        <is>
          <t>Year 17</t>
        </is>
      </c>
      <c r="T3" s="13" t="inlineStr">
        <is>
          <t>Year 18</t>
        </is>
      </c>
      <c r="U3" s="13" t="inlineStr">
        <is>
          <t>Year 19</t>
        </is>
      </c>
      <c r="V3" s="13" t="inlineStr">
        <is>
          <t>Year 20</t>
        </is>
      </c>
      <c r="W3" s="13" t="inlineStr">
        <is>
          <t>Year 21</t>
        </is>
      </c>
      <c r="X3" s="13" t="inlineStr">
        <is>
          <t>Year 22</t>
        </is>
      </c>
      <c r="Y3" s="13" t="inlineStr">
        <is>
          <t>Year 23</t>
        </is>
      </c>
      <c r="Z3" s="13" t="inlineStr">
        <is>
          <t>Year 24</t>
        </is>
      </c>
      <c r="AA3" s="13" t="inlineStr">
        <is>
          <t>Year 25</t>
        </is>
      </c>
      <c r="AB3" s="13" t="inlineStr">
        <is>
          <t>Year 26</t>
        </is>
      </c>
      <c r="AC3" s="13" t="inlineStr">
        <is>
          <t>Year 27</t>
        </is>
      </c>
      <c r="AD3" s="13" t="inlineStr">
        <is>
          <t>Year 28</t>
        </is>
      </c>
      <c r="AE3" s="13" t="inlineStr">
        <is>
          <t>Year 29</t>
        </is>
      </c>
      <c r="AF3" s="13" t="inlineStr">
        <is>
          <t>Year 30</t>
        </is>
      </c>
      <c r="AG3" s="13" t="inlineStr">
        <is>
          <t>Year 31</t>
        </is>
      </c>
      <c r="AH3" s="13" t="inlineStr">
        <is>
          <t>Year 32</t>
        </is>
      </c>
      <c r="AI3" s="13" t="inlineStr">
        <is>
          <t>Year 33</t>
        </is>
      </c>
      <c r="AJ3" s="13" t="inlineStr">
        <is>
          <t>Year 34</t>
        </is>
      </c>
      <c r="AK3" s="13" t="inlineStr">
        <is>
          <t>Year 35</t>
        </is>
      </c>
      <c r="AL3" s="13" t="inlineStr">
        <is>
          <t>Year 36</t>
        </is>
      </c>
      <c r="AM3" s="13" t="inlineStr">
        <is>
          <t>Year 37</t>
        </is>
      </c>
      <c r="AN3" s="13" t="inlineStr">
        <is>
          <t>Year 38</t>
        </is>
      </c>
      <c r="AO3" s="13" t="inlineStr">
        <is>
          <t>Year 39</t>
        </is>
      </c>
      <c r="AP3" s="13" t="inlineStr">
        <is>
          <t>Year 40</t>
        </is>
      </c>
      <c r="AQ3" s="13" t="inlineStr">
        <is>
          <t>Year 41</t>
        </is>
      </c>
      <c r="AR3" s="13" t="inlineStr">
        <is>
          <t>Year 42</t>
        </is>
      </c>
      <c r="AS3" s="13" t="inlineStr">
        <is>
          <t>Year 43</t>
        </is>
      </c>
      <c r="AT3" s="13" t="inlineStr">
        <is>
          <t>Year 44</t>
        </is>
      </c>
      <c r="AU3" s="13" t="inlineStr">
        <is>
          <t>Year 45</t>
        </is>
      </c>
      <c r="AV3" s="13" t="inlineStr">
        <is>
          <t>Year 46</t>
        </is>
      </c>
      <c r="AW3" s="13" t="inlineStr">
        <is>
          <t>Year 47</t>
        </is>
      </c>
      <c r="AX3" s="13" t="inlineStr">
        <is>
          <t>Year 48</t>
        </is>
      </c>
      <c r="AY3" s="13" t="inlineStr">
        <is>
          <t>Year 49</t>
        </is>
      </c>
      <c r="AZ3" s="13" t="inlineStr">
        <is>
          <t>Year 50</t>
        </is>
      </c>
      <c r="BA3" s="13" t="inlineStr">
        <is>
          <t>Ending Balance</t>
        </is>
      </c>
      <c r="BB3" s="13" t="inlineStr">
        <is>
          <t>Survived</t>
        </is>
      </c>
      <c r="BC3" s="13" t="inlineStr">
        <is>
          <t>Ran Out In Year</t>
        </is>
      </c>
    </row>
    <row r="4">
      <c r="A4" t="n">
        <v>1872</v>
      </c>
      <c r="B4" s="16">
        <f>IF(OR($A4+Inputs!$B$5-1&gt;Inputs!$B$7,Inputs!$B$5&gt;50),"",Inputs!$B$2)</f>
        <v/>
      </c>
      <c r="C4" s="16">
        <f>IF(OR(1&gt;Inputs!$B$5,$B4=""),"",MAX(0,B4*(1+INDEX('Annual Returns'!$B$4:$B$157,MATCH($A4+0,'Annual Returns'!$A$4:$A$157,0)))-Inputs!$B$2*Inputs!$B$3*(1+Inputs!$B$4)^0))</f>
        <v/>
      </c>
      <c r="D4" s="16">
        <f>IF(OR(2&gt;Inputs!$B$5,$B4=""),"",MAX(0,C4*(1+INDEX('Annual Returns'!$B$4:$B$157,MATCH($A4+1,'Annual Returns'!$A$4:$A$157,0)))-Inputs!$B$2*Inputs!$B$3*(1+Inputs!$B$4)^1))</f>
        <v/>
      </c>
      <c r="E4" s="16">
        <f>IF(OR(3&gt;Inputs!$B$5,$B4=""),"",MAX(0,D4*(1+INDEX('Annual Returns'!$B$4:$B$157,MATCH($A4+2,'Annual Returns'!$A$4:$A$157,0)))-Inputs!$B$2*Inputs!$B$3*(1+Inputs!$B$4)^2))</f>
        <v/>
      </c>
      <c r="F4" s="16">
        <f>IF(OR(4&gt;Inputs!$B$5,$B4=""),"",MAX(0,E4*(1+INDEX('Annual Returns'!$B$4:$B$157,MATCH($A4+3,'Annual Returns'!$A$4:$A$157,0)))-Inputs!$B$2*Inputs!$B$3*(1+Inputs!$B$4)^3))</f>
        <v/>
      </c>
      <c r="G4" s="16">
        <f>IF(OR(5&gt;Inputs!$B$5,$B4=""),"",MAX(0,F4*(1+INDEX('Annual Returns'!$B$4:$B$157,MATCH($A4+4,'Annual Returns'!$A$4:$A$157,0)))-Inputs!$B$2*Inputs!$B$3*(1+Inputs!$B$4)^4))</f>
        <v/>
      </c>
      <c r="H4" s="16">
        <f>IF(OR(6&gt;Inputs!$B$5,$B4=""),"",MAX(0,G4*(1+INDEX('Annual Returns'!$B$4:$B$157,MATCH($A4+5,'Annual Returns'!$A$4:$A$157,0)))-Inputs!$B$2*Inputs!$B$3*(1+Inputs!$B$4)^5))</f>
        <v/>
      </c>
      <c r="I4" s="16">
        <f>IF(OR(7&gt;Inputs!$B$5,$B4=""),"",MAX(0,H4*(1+INDEX('Annual Returns'!$B$4:$B$157,MATCH($A4+6,'Annual Returns'!$A$4:$A$157,0)))-Inputs!$B$2*Inputs!$B$3*(1+Inputs!$B$4)^6))</f>
        <v/>
      </c>
      <c r="J4" s="16">
        <f>IF(OR(8&gt;Inputs!$B$5,$B4=""),"",MAX(0,I4*(1+INDEX('Annual Returns'!$B$4:$B$157,MATCH($A4+7,'Annual Returns'!$A$4:$A$157,0)))-Inputs!$B$2*Inputs!$B$3*(1+Inputs!$B$4)^7))</f>
        <v/>
      </c>
      <c r="K4" s="16">
        <f>IF(OR(9&gt;Inputs!$B$5,$B4=""),"",MAX(0,J4*(1+INDEX('Annual Returns'!$B$4:$B$157,MATCH($A4+8,'Annual Returns'!$A$4:$A$157,0)))-Inputs!$B$2*Inputs!$B$3*(1+Inputs!$B$4)^8))</f>
        <v/>
      </c>
      <c r="L4" s="16">
        <f>IF(OR(10&gt;Inputs!$B$5,$B4=""),"",MAX(0,K4*(1+INDEX('Annual Returns'!$B$4:$B$157,MATCH($A4+9,'Annual Returns'!$A$4:$A$157,0)))-Inputs!$B$2*Inputs!$B$3*(1+Inputs!$B$4)^9))</f>
        <v/>
      </c>
      <c r="M4" s="16">
        <f>IF(OR(11&gt;Inputs!$B$5,$B4=""),"",MAX(0,L4*(1+INDEX('Annual Returns'!$B$4:$B$157,MATCH($A4+10,'Annual Returns'!$A$4:$A$157,0)))-Inputs!$B$2*Inputs!$B$3*(1+Inputs!$B$4)^10))</f>
        <v/>
      </c>
      <c r="N4" s="16">
        <f>IF(OR(12&gt;Inputs!$B$5,$B4=""),"",MAX(0,M4*(1+INDEX('Annual Returns'!$B$4:$B$157,MATCH($A4+11,'Annual Returns'!$A$4:$A$157,0)))-Inputs!$B$2*Inputs!$B$3*(1+Inputs!$B$4)^11))</f>
        <v/>
      </c>
      <c r="O4" s="16">
        <f>IF(OR(13&gt;Inputs!$B$5,$B4=""),"",MAX(0,N4*(1+INDEX('Annual Returns'!$B$4:$B$157,MATCH($A4+12,'Annual Returns'!$A$4:$A$157,0)))-Inputs!$B$2*Inputs!$B$3*(1+Inputs!$B$4)^12))</f>
        <v/>
      </c>
      <c r="P4" s="16">
        <f>IF(OR(14&gt;Inputs!$B$5,$B4=""),"",MAX(0,O4*(1+INDEX('Annual Returns'!$B$4:$B$157,MATCH($A4+13,'Annual Returns'!$A$4:$A$157,0)))-Inputs!$B$2*Inputs!$B$3*(1+Inputs!$B$4)^13))</f>
        <v/>
      </c>
      <c r="Q4" s="16">
        <f>IF(OR(15&gt;Inputs!$B$5,$B4=""),"",MAX(0,P4*(1+INDEX('Annual Returns'!$B$4:$B$157,MATCH($A4+14,'Annual Returns'!$A$4:$A$157,0)))-Inputs!$B$2*Inputs!$B$3*(1+Inputs!$B$4)^14))</f>
        <v/>
      </c>
      <c r="R4" s="16">
        <f>IF(OR(16&gt;Inputs!$B$5,$B4=""),"",MAX(0,Q4*(1+INDEX('Annual Returns'!$B$4:$B$157,MATCH($A4+15,'Annual Returns'!$A$4:$A$157,0)))-Inputs!$B$2*Inputs!$B$3*(1+Inputs!$B$4)^15))</f>
        <v/>
      </c>
      <c r="S4" s="16">
        <f>IF(OR(17&gt;Inputs!$B$5,$B4=""),"",MAX(0,R4*(1+INDEX('Annual Returns'!$B$4:$B$157,MATCH($A4+16,'Annual Returns'!$A$4:$A$157,0)))-Inputs!$B$2*Inputs!$B$3*(1+Inputs!$B$4)^16))</f>
        <v/>
      </c>
      <c r="T4" s="16">
        <f>IF(OR(18&gt;Inputs!$B$5,$B4=""),"",MAX(0,S4*(1+INDEX('Annual Returns'!$B$4:$B$157,MATCH($A4+17,'Annual Returns'!$A$4:$A$157,0)))-Inputs!$B$2*Inputs!$B$3*(1+Inputs!$B$4)^17))</f>
        <v/>
      </c>
      <c r="U4" s="16">
        <f>IF(OR(19&gt;Inputs!$B$5,$B4=""),"",MAX(0,T4*(1+INDEX('Annual Returns'!$B$4:$B$157,MATCH($A4+18,'Annual Returns'!$A$4:$A$157,0)))-Inputs!$B$2*Inputs!$B$3*(1+Inputs!$B$4)^18))</f>
        <v/>
      </c>
      <c r="V4" s="16">
        <f>IF(OR(20&gt;Inputs!$B$5,$B4=""),"",MAX(0,U4*(1+INDEX('Annual Returns'!$B$4:$B$157,MATCH($A4+19,'Annual Returns'!$A$4:$A$157,0)))-Inputs!$B$2*Inputs!$B$3*(1+Inputs!$B$4)^19))</f>
        <v/>
      </c>
      <c r="W4" s="16">
        <f>IF(OR(21&gt;Inputs!$B$5,$B4=""),"",MAX(0,V4*(1+INDEX('Annual Returns'!$B$4:$B$157,MATCH($A4+20,'Annual Returns'!$A$4:$A$157,0)))-Inputs!$B$2*Inputs!$B$3*(1+Inputs!$B$4)^20))</f>
        <v/>
      </c>
      <c r="X4" s="16">
        <f>IF(OR(22&gt;Inputs!$B$5,$B4=""),"",MAX(0,W4*(1+INDEX('Annual Returns'!$B$4:$B$157,MATCH($A4+21,'Annual Returns'!$A$4:$A$157,0)))-Inputs!$B$2*Inputs!$B$3*(1+Inputs!$B$4)^21))</f>
        <v/>
      </c>
      <c r="Y4" s="16">
        <f>IF(OR(23&gt;Inputs!$B$5,$B4=""),"",MAX(0,X4*(1+INDEX('Annual Returns'!$B$4:$B$157,MATCH($A4+22,'Annual Returns'!$A$4:$A$157,0)))-Inputs!$B$2*Inputs!$B$3*(1+Inputs!$B$4)^22))</f>
        <v/>
      </c>
      <c r="Z4" s="16">
        <f>IF(OR(24&gt;Inputs!$B$5,$B4=""),"",MAX(0,Y4*(1+INDEX('Annual Returns'!$B$4:$B$157,MATCH($A4+23,'Annual Returns'!$A$4:$A$157,0)))-Inputs!$B$2*Inputs!$B$3*(1+Inputs!$B$4)^23))</f>
        <v/>
      </c>
      <c r="AA4" s="16">
        <f>IF(OR(25&gt;Inputs!$B$5,$B4=""),"",MAX(0,Z4*(1+INDEX('Annual Returns'!$B$4:$B$157,MATCH($A4+24,'Annual Returns'!$A$4:$A$157,0)))-Inputs!$B$2*Inputs!$B$3*(1+Inputs!$B$4)^24))</f>
        <v/>
      </c>
      <c r="AB4" s="16">
        <f>IF(OR(26&gt;Inputs!$B$5,$B4=""),"",MAX(0,AA4*(1+INDEX('Annual Returns'!$B$4:$B$157,MATCH($A4+25,'Annual Returns'!$A$4:$A$157,0)))-Inputs!$B$2*Inputs!$B$3*(1+Inputs!$B$4)^25))</f>
        <v/>
      </c>
      <c r="AC4" s="16">
        <f>IF(OR(27&gt;Inputs!$B$5,$B4=""),"",MAX(0,AB4*(1+INDEX('Annual Returns'!$B$4:$B$157,MATCH($A4+26,'Annual Returns'!$A$4:$A$157,0)))-Inputs!$B$2*Inputs!$B$3*(1+Inputs!$B$4)^26))</f>
        <v/>
      </c>
      <c r="AD4" s="16">
        <f>IF(OR(28&gt;Inputs!$B$5,$B4=""),"",MAX(0,AC4*(1+INDEX('Annual Returns'!$B$4:$B$157,MATCH($A4+27,'Annual Returns'!$A$4:$A$157,0)))-Inputs!$B$2*Inputs!$B$3*(1+Inputs!$B$4)^27))</f>
        <v/>
      </c>
      <c r="AE4" s="16">
        <f>IF(OR(29&gt;Inputs!$B$5,$B4=""),"",MAX(0,AD4*(1+INDEX('Annual Returns'!$B$4:$B$157,MATCH($A4+28,'Annual Returns'!$A$4:$A$157,0)))-Inputs!$B$2*Inputs!$B$3*(1+Inputs!$B$4)^28))</f>
        <v/>
      </c>
      <c r="AF4" s="16">
        <f>IF(OR(30&gt;Inputs!$B$5,$B4=""),"",MAX(0,AE4*(1+INDEX('Annual Returns'!$B$4:$B$157,MATCH($A4+29,'Annual Returns'!$A$4:$A$157,0)))-Inputs!$B$2*Inputs!$B$3*(1+Inputs!$B$4)^29))</f>
        <v/>
      </c>
      <c r="AG4" s="16">
        <f>IF(OR(31&gt;Inputs!$B$5,$B4=""),"",MAX(0,AF4*(1+INDEX('Annual Returns'!$B$4:$B$157,MATCH($A4+30,'Annual Returns'!$A$4:$A$157,0)))-Inputs!$B$2*Inputs!$B$3*(1+Inputs!$B$4)^30))</f>
        <v/>
      </c>
      <c r="AH4" s="16">
        <f>IF(OR(32&gt;Inputs!$B$5,$B4=""),"",MAX(0,AG4*(1+INDEX('Annual Returns'!$B$4:$B$157,MATCH($A4+31,'Annual Returns'!$A$4:$A$157,0)))-Inputs!$B$2*Inputs!$B$3*(1+Inputs!$B$4)^31))</f>
        <v/>
      </c>
      <c r="AI4" s="16">
        <f>IF(OR(33&gt;Inputs!$B$5,$B4=""),"",MAX(0,AH4*(1+INDEX('Annual Returns'!$B$4:$B$157,MATCH($A4+32,'Annual Returns'!$A$4:$A$157,0)))-Inputs!$B$2*Inputs!$B$3*(1+Inputs!$B$4)^32))</f>
        <v/>
      </c>
      <c r="AJ4" s="16">
        <f>IF(OR(34&gt;Inputs!$B$5,$B4=""),"",MAX(0,AI4*(1+INDEX('Annual Returns'!$B$4:$B$157,MATCH($A4+33,'Annual Returns'!$A$4:$A$157,0)))-Inputs!$B$2*Inputs!$B$3*(1+Inputs!$B$4)^33))</f>
        <v/>
      </c>
      <c r="AK4" s="16">
        <f>IF(OR(35&gt;Inputs!$B$5,$B4=""),"",MAX(0,AJ4*(1+INDEX('Annual Returns'!$B$4:$B$157,MATCH($A4+34,'Annual Returns'!$A$4:$A$157,0)))-Inputs!$B$2*Inputs!$B$3*(1+Inputs!$B$4)^34))</f>
        <v/>
      </c>
      <c r="AL4" s="16">
        <f>IF(OR(36&gt;Inputs!$B$5,$B4=""),"",MAX(0,AK4*(1+INDEX('Annual Returns'!$B$4:$B$157,MATCH($A4+35,'Annual Returns'!$A$4:$A$157,0)))-Inputs!$B$2*Inputs!$B$3*(1+Inputs!$B$4)^35))</f>
        <v/>
      </c>
      <c r="AM4" s="16">
        <f>IF(OR(37&gt;Inputs!$B$5,$B4=""),"",MAX(0,AL4*(1+INDEX('Annual Returns'!$B$4:$B$157,MATCH($A4+36,'Annual Returns'!$A$4:$A$157,0)))-Inputs!$B$2*Inputs!$B$3*(1+Inputs!$B$4)^36))</f>
        <v/>
      </c>
      <c r="AN4" s="16">
        <f>IF(OR(38&gt;Inputs!$B$5,$B4=""),"",MAX(0,AM4*(1+INDEX('Annual Returns'!$B$4:$B$157,MATCH($A4+37,'Annual Returns'!$A$4:$A$157,0)))-Inputs!$B$2*Inputs!$B$3*(1+Inputs!$B$4)^37))</f>
        <v/>
      </c>
      <c r="AO4" s="16">
        <f>IF(OR(39&gt;Inputs!$B$5,$B4=""),"",MAX(0,AN4*(1+INDEX('Annual Returns'!$B$4:$B$157,MATCH($A4+38,'Annual Returns'!$A$4:$A$157,0)))-Inputs!$B$2*Inputs!$B$3*(1+Inputs!$B$4)^38))</f>
        <v/>
      </c>
      <c r="AP4" s="16">
        <f>IF(OR(40&gt;Inputs!$B$5,$B4=""),"",MAX(0,AO4*(1+INDEX('Annual Returns'!$B$4:$B$157,MATCH($A4+39,'Annual Returns'!$A$4:$A$157,0)))-Inputs!$B$2*Inputs!$B$3*(1+Inputs!$B$4)^39))</f>
        <v/>
      </c>
      <c r="AQ4" s="16">
        <f>IF(OR(41&gt;Inputs!$B$5,$B4=""),"",MAX(0,AP4*(1+INDEX('Annual Returns'!$B$4:$B$157,MATCH($A4+40,'Annual Returns'!$A$4:$A$157,0)))-Inputs!$B$2*Inputs!$B$3*(1+Inputs!$B$4)^40))</f>
        <v/>
      </c>
      <c r="AR4" s="16">
        <f>IF(OR(42&gt;Inputs!$B$5,$B4=""),"",MAX(0,AQ4*(1+INDEX('Annual Returns'!$B$4:$B$157,MATCH($A4+41,'Annual Returns'!$A$4:$A$157,0)))-Inputs!$B$2*Inputs!$B$3*(1+Inputs!$B$4)^41))</f>
        <v/>
      </c>
      <c r="AS4" s="16">
        <f>IF(OR(43&gt;Inputs!$B$5,$B4=""),"",MAX(0,AR4*(1+INDEX('Annual Returns'!$B$4:$B$157,MATCH($A4+42,'Annual Returns'!$A$4:$A$157,0)))-Inputs!$B$2*Inputs!$B$3*(1+Inputs!$B$4)^42))</f>
        <v/>
      </c>
      <c r="AT4" s="16">
        <f>IF(OR(44&gt;Inputs!$B$5,$B4=""),"",MAX(0,AS4*(1+INDEX('Annual Returns'!$B$4:$B$157,MATCH($A4+43,'Annual Returns'!$A$4:$A$157,0)))-Inputs!$B$2*Inputs!$B$3*(1+Inputs!$B$4)^43))</f>
        <v/>
      </c>
      <c r="AU4" s="16">
        <f>IF(OR(45&gt;Inputs!$B$5,$B4=""),"",MAX(0,AT4*(1+INDEX('Annual Returns'!$B$4:$B$157,MATCH($A4+44,'Annual Returns'!$A$4:$A$157,0)))-Inputs!$B$2*Inputs!$B$3*(1+Inputs!$B$4)^44))</f>
        <v/>
      </c>
      <c r="AV4" s="16">
        <f>IF(OR(46&gt;Inputs!$B$5,$B4=""),"",MAX(0,AU4*(1+INDEX('Annual Returns'!$B$4:$B$157,MATCH($A4+45,'Annual Returns'!$A$4:$A$157,0)))-Inputs!$B$2*Inputs!$B$3*(1+Inputs!$B$4)^45))</f>
        <v/>
      </c>
      <c r="AW4" s="16">
        <f>IF(OR(47&gt;Inputs!$B$5,$B4=""),"",MAX(0,AV4*(1+INDEX('Annual Returns'!$B$4:$B$157,MATCH($A4+46,'Annual Returns'!$A$4:$A$157,0)))-Inputs!$B$2*Inputs!$B$3*(1+Inputs!$B$4)^46))</f>
        <v/>
      </c>
      <c r="AX4" s="16">
        <f>IF(OR(48&gt;Inputs!$B$5,$B4=""),"",MAX(0,AW4*(1+INDEX('Annual Returns'!$B$4:$B$157,MATCH($A4+47,'Annual Returns'!$A$4:$A$157,0)))-Inputs!$B$2*Inputs!$B$3*(1+Inputs!$B$4)^47))</f>
        <v/>
      </c>
      <c r="AY4" s="16">
        <f>IF(OR(49&gt;Inputs!$B$5,$B4=""),"",MAX(0,AX4*(1+INDEX('Annual Returns'!$B$4:$B$157,MATCH($A4+48,'Annual Returns'!$A$4:$A$157,0)))-Inputs!$B$2*Inputs!$B$3*(1+Inputs!$B$4)^48))</f>
        <v/>
      </c>
      <c r="AZ4" s="16">
        <f>IF(OR(50&gt;Inputs!$B$5,$B4=""),"",MAX(0,AY4*(1+INDEX('Annual Returns'!$B$4:$B$157,MATCH($A4+49,'Annual Returns'!$A$4:$A$157,0)))-Inputs!$B$2*Inputs!$B$3*(1+Inputs!$B$4)^49))</f>
        <v/>
      </c>
      <c r="BA4" s="16">
        <f>IF(B4="","",INDEX(C4:AZ4,Inputs!$B$5))</f>
        <v/>
      </c>
      <c r="BB4">
        <f>IF(BA4="","",IF(BA4&gt;0,1,0))</f>
        <v/>
      </c>
      <c r="BC4">
        <f>IF(BB4="","",IF(BB4=1,"",MATCH(0,C4:AZ4,0)))</f>
        <v/>
      </c>
    </row>
    <row r="5">
      <c r="A5" t="n">
        <v>1873</v>
      </c>
      <c r="B5" s="16">
        <f>IF(OR($A5+Inputs!$B$5-1&gt;Inputs!$B$7,Inputs!$B$5&gt;50),"",Inputs!$B$2)</f>
        <v/>
      </c>
      <c r="C5" s="16">
        <f>IF(OR(1&gt;Inputs!$B$5,$B5=""),"",MAX(0,B5*(1+INDEX('Annual Returns'!$B$4:$B$157,MATCH($A5+0,'Annual Returns'!$A$4:$A$157,0)))-Inputs!$B$2*Inputs!$B$3*(1+Inputs!$B$4)^0))</f>
        <v/>
      </c>
      <c r="D5" s="16">
        <f>IF(OR(2&gt;Inputs!$B$5,$B5=""),"",MAX(0,C5*(1+INDEX('Annual Returns'!$B$4:$B$157,MATCH($A5+1,'Annual Returns'!$A$4:$A$157,0)))-Inputs!$B$2*Inputs!$B$3*(1+Inputs!$B$4)^1))</f>
        <v/>
      </c>
      <c r="E5" s="16">
        <f>IF(OR(3&gt;Inputs!$B$5,$B5=""),"",MAX(0,D5*(1+INDEX('Annual Returns'!$B$4:$B$157,MATCH($A5+2,'Annual Returns'!$A$4:$A$157,0)))-Inputs!$B$2*Inputs!$B$3*(1+Inputs!$B$4)^2))</f>
        <v/>
      </c>
      <c r="F5" s="16">
        <f>IF(OR(4&gt;Inputs!$B$5,$B5=""),"",MAX(0,E5*(1+INDEX('Annual Returns'!$B$4:$B$157,MATCH($A5+3,'Annual Returns'!$A$4:$A$157,0)))-Inputs!$B$2*Inputs!$B$3*(1+Inputs!$B$4)^3))</f>
        <v/>
      </c>
      <c r="G5" s="16">
        <f>IF(OR(5&gt;Inputs!$B$5,$B5=""),"",MAX(0,F5*(1+INDEX('Annual Returns'!$B$4:$B$157,MATCH($A5+4,'Annual Returns'!$A$4:$A$157,0)))-Inputs!$B$2*Inputs!$B$3*(1+Inputs!$B$4)^4))</f>
        <v/>
      </c>
      <c r="H5" s="16">
        <f>IF(OR(6&gt;Inputs!$B$5,$B5=""),"",MAX(0,G5*(1+INDEX('Annual Returns'!$B$4:$B$157,MATCH($A5+5,'Annual Returns'!$A$4:$A$157,0)))-Inputs!$B$2*Inputs!$B$3*(1+Inputs!$B$4)^5))</f>
        <v/>
      </c>
      <c r="I5" s="16">
        <f>IF(OR(7&gt;Inputs!$B$5,$B5=""),"",MAX(0,H5*(1+INDEX('Annual Returns'!$B$4:$B$157,MATCH($A5+6,'Annual Returns'!$A$4:$A$157,0)))-Inputs!$B$2*Inputs!$B$3*(1+Inputs!$B$4)^6))</f>
        <v/>
      </c>
      <c r="J5" s="16">
        <f>IF(OR(8&gt;Inputs!$B$5,$B5=""),"",MAX(0,I5*(1+INDEX('Annual Returns'!$B$4:$B$157,MATCH($A5+7,'Annual Returns'!$A$4:$A$157,0)))-Inputs!$B$2*Inputs!$B$3*(1+Inputs!$B$4)^7))</f>
        <v/>
      </c>
      <c r="K5" s="16">
        <f>IF(OR(9&gt;Inputs!$B$5,$B5=""),"",MAX(0,J5*(1+INDEX('Annual Returns'!$B$4:$B$157,MATCH($A5+8,'Annual Returns'!$A$4:$A$157,0)))-Inputs!$B$2*Inputs!$B$3*(1+Inputs!$B$4)^8))</f>
        <v/>
      </c>
      <c r="L5" s="16">
        <f>IF(OR(10&gt;Inputs!$B$5,$B5=""),"",MAX(0,K5*(1+INDEX('Annual Returns'!$B$4:$B$157,MATCH($A5+9,'Annual Returns'!$A$4:$A$157,0)))-Inputs!$B$2*Inputs!$B$3*(1+Inputs!$B$4)^9))</f>
        <v/>
      </c>
      <c r="M5" s="16">
        <f>IF(OR(11&gt;Inputs!$B$5,$B5=""),"",MAX(0,L5*(1+INDEX('Annual Returns'!$B$4:$B$157,MATCH($A5+10,'Annual Returns'!$A$4:$A$157,0)))-Inputs!$B$2*Inputs!$B$3*(1+Inputs!$B$4)^10))</f>
        <v/>
      </c>
      <c r="N5" s="16">
        <f>IF(OR(12&gt;Inputs!$B$5,$B5=""),"",MAX(0,M5*(1+INDEX('Annual Returns'!$B$4:$B$157,MATCH($A5+11,'Annual Returns'!$A$4:$A$157,0)))-Inputs!$B$2*Inputs!$B$3*(1+Inputs!$B$4)^11))</f>
        <v/>
      </c>
      <c r="O5" s="16">
        <f>IF(OR(13&gt;Inputs!$B$5,$B5=""),"",MAX(0,N5*(1+INDEX('Annual Returns'!$B$4:$B$157,MATCH($A5+12,'Annual Returns'!$A$4:$A$157,0)))-Inputs!$B$2*Inputs!$B$3*(1+Inputs!$B$4)^12))</f>
        <v/>
      </c>
      <c r="P5" s="16">
        <f>IF(OR(14&gt;Inputs!$B$5,$B5=""),"",MAX(0,O5*(1+INDEX('Annual Returns'!$B$4:$B$157,MATCH($A5+13,'Annual Returns'!$A$4:$A$157,0)))-Inputs!$B$2*Inputs!$B$3*(1+Inputs!$B$4)^13))</f>
        <v/>
      </c>
      <c r="Q5" s="16">
        <f>IF(OR(15&gt;Inputs!$B$5,$B5=""),"",MAX(0,P5*(1+INDEX('Annual Returns'!$B$4:$B$157,MATCH($A5+14,'Annual Returns'!$A$4:$A$157,0)))-Inputs!$B$2*Inputs!$B$3*(1+Inputs!$B$4)^14))</f>
        <v/>
      </c>
      <c r="R5" s="16">
        <f>IF(OR(16&gt;Inputs!$B$5,$B5=""),"",MAX(0,Q5*(1+INDEX('Annual Returns'!$B$4:$B$157,MATCH($A5+15,'Annual Returns'!$A$4:$A$157,0)))-Inputs!$B$2*Inputs!$B$3*(1+Inputs!$B$4)^15))</f>
        <v/>
      </c>
      <c r="S5" s="16">
        <f>IF(OR(17&gt;Inputs!$B$5,$B5=""),"",MAX(0,R5*(1+INDEX('Annual Returns'!$B$4:$B$157,MATCH($A5+16,'Annual Returns'!$A$4:$A$157,0)))-Inputs!$B$2*Inputs!$B$3*(1+Inputs!$B$4)^16))</f>
        <v/>
      </c>
      <c r="T5" s="16">
        <f>IF(OR(18&gt;Inputs!$B$5,$B5=""),"",MAX(0,S5*(1+INDEX('Annual Returns'!$B$4:$B$157,MATCH($A5+17,'Annual Returns'!$A$4:$A$157,0)))-Inputs!$B$2*Inputs!$B$3*(1+Inputs!$B$4)^17))</f>
        <v/>
      </c>
      <c r="U5" s="16">
        <f>IF(OR(19&gt;Inputs!$B$5,$B5=""),"",MAX(0,T5*(1+INDEX('Annual Returns'!$B$4:$B$157,MATCH($A5+18,'Annual Returns'!$A$4:$A$157,0)))-Inputs!$B$2*Inputs!$B$3*(1+Inputs!$B$4)^18))</f>
        <v/>
      </c>
      <c r="V5" s="16">
        <f>IF(OR(20&gt;Inputs!$B$5,$B5=""),"",MAX(0,U5*(1+INDEX('Annual Returns'!$B$4:$B$157,MATCH($A5+19,'Annual Returns'!$A$4:$A$157,0)))-Inputs!$B$2*Inputs!$B$3*(1+Inputs!$B$4)^19))</f>
        <v/>
      </c>
      <c r="W5" s="16">
        <f>IF(OR(21&gt;Inputs!$B$5,$B5=""),"",MAX(0,V5*(1+INDEX('Annual Returns'!$B$4:$B$157,MATCH($A5+20,'Annual Returns'!$A$4:$A$157,0)))-Inputs!$B$2*Inputs!$B$3*(1+Inputs!$B$4)^20))</f>
        <v/>
      </c>
      <c r="X5" s="16">
        <f>IF(OR(22&gt;Inputs!$B$5,$B5=""),"",MAX(0,W5*(1+INDEX('Annual Returns'!$B$4:$B$157,MATCH($A5+21,'Annual Returns'!$A$4:$A$157,0)))-Inputs!$B$2*Inputs!$B$3*(1+Inputs!$B$4)^21))</f>
        <v/>
      </c>
      <c r="Y5" s="16">
        <f>IF(OR(23&gt;Inputs!$B$5,$B5=""),"",MAX(0,X5*(1+INDEX('Annual Returns'!$B$4:$B$157,MATCH($A5+22,'Annual Returns'!$A$4:$A$157,0)))-Inputs!$B$2*Inputs!$B$3*(1+Inputs!$B$4)^22))</f>
        <v/>
      </c>
      <c r="Z5" s="16">
        <f>IF(OR(24&gt;Inputs!$B$5,$B5=""),"",MAX(0,Y5*(1+INDEX('Annual Returns'!$B$4:$B$157,MATCH($A5+23,'Annual Returns'!$A$4:$A$157,0)))-Inputs!$B$2*Inputs!$B$3*(1+Inputs!$B$4)^23))</f>
        <v/>
      </c>
      <c r="AA5" s="16">
        <f>IF(OR(25&gt;Inputs!$B$5,$B5=""),"",MAX(0,Z5*(1+INDEX('Annual Returns'!$B$4:$B$157,MATCH($A5+24,'Annual Returns'!$A$4:$A$157,0)))-Inputs!$B$2*Inputs!$B$3*(1+Inputs!$B$4)^24))</f>
        <v/>
      </c>
      <c r="AB5" s="16">
        <f>IF(OR(26&gt;Inputs!$B$5,$B5=""),"",MAX(0,AA5*(1+INDEX('Annual Returns'!$B$4:$B$157,MATCH($A5+25,'Annual Returns'!$A$4:$A$157,0)))-Inputs!$B$2*Inputs!$B$3*(1+Inputs!$B$4)^25))</f>
        <v/>
      </c>
      <c r="AC5" s="16">
        <f>IF(OR(27&gt;Inputs!$B$5,$B5=""),"",MAX(0,AB5*(1+INDEX('Annual Returns'!$B$4:$B$157,MATCH($A5+26,'Annual Returns'!$A$4:$A$157,0)))-Inputs!$B$2*Inputs!$B$3*(1+Inputs!$B$4)^26))</f>
        <v/>
      </c>
      <c r="AD5" s="16">
        <f>IF(OR(28&gt;Inputs!$B$5,$B5=""),"",MAX(0,AC5*(1+INDEX('Annual Returns'!$B$4:$B$157,MATCH($A5+27,'Annual Returns'!$A$4:$A$157,0)))-Inputs!$B$2*Inputs!$B$3*(1+Inputs!$B$4)^27))</f>
        <v/>
      </c>
      <c r="AE5" s="16">
        <f>IF(OR(29&gt;Inputs!$B$5,$B5=""),"",MAX(0,AD5*(1+INDEX('Annual Returns'!$B$4:$B$157,MATCH($A5+28,'Annual Returns'!$A$4:$A$157,0)))-Inputs!$B$2*Inputs!$B$3*(1+Inputs!$B$4)^28))</f>
        <v/>
      </c>
      <c r="AF5" s="16">
        <f>IF(OR(30&gt;Inputs!$B$5,$B5=""),"",MAX(0,AE5*(1+INDEX('Annual Returns'!$B$4:$B$157,MATCH($A5+29,'Annual Returns'!$A$4:$A$157,0)))-Inputs!$B$2*Inputs!$B$3*(1+Inputs!$B$4)^29))</f>
        <v/>
      </c>
      <c r="AG5" s="16">
        <f>IF(OR(31&gt;Inputs!$B$5,$B5=""),"",MAX(0,AF5*(1+INDEX('Annual Returns'!$B$4:$B$157,MATCH($A5+30,'Annual Returns'!$A$4:$A$157,0)))-Inputs!$B$2*Inputs!$B$3*(1+Inputs!$B$4)^30))</f>
        <v/>
      </c>
      <c r="AH5" s="16">
        <f>IF(OR(32&gt;Inputs!$B$5,$B5=""),"",MAX(0,AG5*(1+INDEX('Annual Returns'!$B$4:$B$157,MATCH($A5+31,'Annual Returns'!$A$4:$A$157,0)))-Inputs!$B$2*Inputs!$B$3*(1+Inputs!$B$4)^31))</f>
        <v/>
      </c>
      <c r="AI5" s="16">
        <f>IF(OR(33&gt;Inputs!$B$5,$B5=""),"",MAX(0,AH5*(1+INDEX('Annual Returns'!$B$4:$B$157,MATCH($A5+32,'Annual Returns'!$A$4:$A$157,0)))-Inputs!$B$2*Inputs!$B$3*(1+Inputs!$B$4)^32))</f>
        <v/>
      </c>
      <c r="AJ5" s="16">
        <f>IF(OR(34&gt;Inputs!$B$5,$B5=""),"",MAX(0,AI5*(1+INDEX('Annual Returns'!$B$4:$B$157,MATCH($A5+33,'Annual Returns'!$A$4:$A$157,0)))-Inputs!$B$2*Inputs!$B$3*(1+Inputs!$B$4)^33))</f>
        <v/>
      </c>
      <c r="AK5" s="16">
        <f>IF(OR(35&gt;Inputs!$B$5,$B5=""),"",MAX(0,AJ5*(1+INDEX('Annual Returns'!$B$4:$B$157,MATCH($A5+34,'Annual Returns'!$A$4:$A$157,0)))-Inputs!$B$2*Inputs!$B$3*(1+Inputs!$B$4)^34))</f>
        <v/>
      </c>
      <c r="AL5" s="16">
        <f>IF(OR(36&gt;Inputs!$B$5,$B5=""),"",MAX(0,AK5*(1+INDEX('Annual Returns'!$B$4:$B$157,MATCH($A5+35,'Annual Returns'!$A$4:$A$157,0)))-Inputs!$B$2*Inputs!$B$3*(1+Inputs!$B$4)^35))</f>
        <v/>
      </c>
      <c r="AM5" s="16">
        <f>IF(OR(37&gt;Inputs!$B$5,$B5=""),"",MAX(0,AL5*(1+INDEX('Annual Returns'!$B$4:$B$157,MATCH($A5+36,'Annual Returns'!$A$4:$A$157,0)))-Inputs!$B$2*Inputs!$B$3*(1+Inputs!$B$4)^36))</f>
        <v/>
      </c>
      <c r="AN5" s="16">
        <f>IF(OR(38&gt;Inputs!$B$5,$B5=""),"",MAX(0,AM5*(1+INDEX('Annual Returns'!$B$4:$B$157,MATCH($A5+37,'Annual Returns'!$A$4:$A$157,0)))-Inputs!$B$2*Inputs!$B$3*(1+Inputs!$B$4)^37))</f>
        <v/>
      </c>
      <c r="AO5" s="16">
        <f>IF(OR(39&gt;Inputs!$B$5,$B5=""),"",MAX(0,AN5*(1+INDEX('Annual Returns'!$B$4:$B$157,MATCH($A5+38,'Annual Returns'!$A$4:$A$157,0)))-Inputs!$B$2*Inputs!$B$3*(1+Inputs!$B$4)^38))</f>
        <v/>
      </c>
      <c r="AP5" s="16">
        <f>IF(OR(40&gt;Inputs!$B$5,$B5=""),"",MAX(0,AO5*(1+INDEX('Annual Returns'!$B$4:$B$157,MATCH($A5+39,'Annual Returns'!$A$4:$A$157,0)))-Inputs!$B$2*Inputs!$B$3*(1+Inputs!$B$4)^39))</f>
        <v/>
      </c>
      <c r="AQ5" s="16">
        <f>IF(OR(41&gt;Inputs!$B$5,$B5=""),"",MAX(0,AP5*(1+INDEX('Annual Returns'!$B$4:$B$157,MATCH($A5+40,'Annual Returns'!$A$4:$A$157,0)))-Inputs!$B$2*Inputs!$B$3*(1+Inputs!$B$4)^40))</f>
        <v/>
      </c>
      <c r="AR5" s="16">
        <f>IF(OR(42&gt;Inputs!$B$5,$B5=""),"",MAX(0,AQ5*(1+INDEX('Annual Returns'!$B$4:$B$157,MATCH($A5+41,'Annual Returns'!$A$4:$A$157,0)))-Inputs!$B$2*Inputs!$B$3*(1+Inputs!$B$4)^41))</f>
        <v/>
      </c>
      <c r="AS5" s="16">
        <f>IF(OR(43&gt;Inputs!$B$5,$B5=""),"",MAX(0,AR5*(1+INDEX('Annual Returns'!$B$4:$B$157,MATCH($A5+42,'Annual Returns'!$A$4:$A$157,0)))-Inputs!$B$2*Inputs!$B$3*(1+Inputs!$B$4)^42))</f>
        <v/>
      </c>
      <c r="AT5" s="16">
        <f>IF(OR(44&gt;Inputs!$B$5,$B5=""),"",MAX(0,AS5*(1+INDEX('Annual Returns'!$B$4:$B$157,MATCH($A5+43,'Annual Returns'!$A$4:$A$157,0)))-Inputs!$B$2*Inputs!$B$3*(1+Inputs!$B$4)^43))</f>
        <v/>
      </c>
      <c r="AU5" s="16">
        <f>IF(OR(45&gt;Inputs!$B$5,$B5=""),"",MAX(0,AT5*(1+INDEX('Annual Returns'!$B$4:$B$157,MATCH($A5+44,'Annual Returns'!$A$4:$A$157,0)))-Inputs!$B$2*Inputs!$B$3*(1+Inputs!$B$4)^44))</f>
        <v/>
      </c>
      <c r="AV5" s="16">
        <f>IF(OR(46&gt;Inputs!$B$5,$B5=""),"",MAX(0,AU5*(1+INDEX('Annual Returns'!$B$4:$B$157,MATCH($A5+45,'Annual Returns'!$A$4:$A$157,0)))-Inputs!$B$2*Inputs!$B$3*(1+Inputs!$B$4)^45))</f>
        <v/>
      </c>
      <c r="AW5" s="16">
        <f>IF(OR(47&gt;Inputs!$B$5,$B5=""),"",MAX(0,AV5*(1+INDEX('Annual Returns'!$B$4:$B$157,MATCH($A5+46,'Annual Returns'!$A$4:$A$157,0)))-Inputs!$B$2*Inputs!$B$3*(1+Inputs!$B$4)^46))</f>
        <v/>
      </c>
      <c r="AX5" s="16">
        <f>IF(OR(48&gt;Inputs!$B$5,$B5=""),"",MAX(0,AW5*(1+INDEX('Annual Returns'!$B$4:$B$157,MATCH($A5+47,'Annual Returns'!$A$4:$A$157,0)))-Inputs!$B$2*Inputs!$B$3*(1+Inputs!$B$4)^47))</f>
        <v/>
      </c>
      <c r="AY5" s="16">
        <f>IF(OR(49&gt;Inputs!$B$5,$B5=""),"",MAX(0,AX5*(1+INDEX('Annual Returns'!$B$4:$B$157,MATCH($A5+48,'Annual Returns'!$A$4:$A$157,0)))-Inputs!$B$2*Inputs!$B$3*(1+Inputs!$B$4)^48))</f>
        <v/>
      </c>
      <c r="AZ5" s="16">
        <f>IF(OR(50&gt;Inputs!$B$5,$B5=""),"",MAX(0,AY5*(1+INDEX('Annual Returns'!$B$4:$B$157,MATCH($A5+49,'Annual Returns'!$A$4:$A$157,0)))-Inputs!$B$2*Inputs!$B$3*(1+Inputs!$B$4)^49))</f>
        <v/>
      </c>
      <c r="BA5" s="16">
        <f>IF(B5="","",INDEX(C5:AZ5,Inputs!$B$5))</f>
        <v/>
      </c>
      <c r="BB5">
        <f>IF(BA5="","",IF(BA5&gt;0,1,0))</f>
        <v/>
      </c>
      <c r="BC5">
        <f>IF(BB5="","",IF(BB5=1,"",MATCH(0,C5:AZ5,0)))</f>
        <v/>
      </c>
    </row>
    <row r="6">
      <c r="A6" t="n">
        <v>1874</v>
      </c>
      <c r="B6" s="16">
        <f>IF(OR($A6+Inputs!$B$5-1&gt;Inputs!$B$7,Inputs!$B$5&gt;50),"",Inputs!$B$2)</f>
        <v/>
      </c>
      <c r="C6" s="16">
        <f>IF(OR(1&gt;Inputs!$B$5,$B6=""),"",MAX(0,B6*(1+INDEX('Annual Returns'!$B$4:$B$157,MATCH($A6+0,'Annual Returns'!$A$4:$A$157,0)))-Inputs!$B$2*Inputs!$B$3*(1+Inputs!$B$4)^0))</f>
        <v/>
      </c>
      <c r="D6" s="16">
        <f>IF(OR(2&gt;Inputs!$B$5,$B6=""),"",MAX(0,C6*(1+INDEX('Annual Returns'!$B$4:$B$157,MATCH($A6+1,'Annual Returns'!$A$4:$A$157,0)))-Inputs!$B$2*Inputs!$B$3*(1+Inputs!$B$4)^1))</f>
        <v/>
      </c>
      <c r="E6" s="16">
        <f>IF(OR(3&gt;Inputs!$B$5,$B6=""),"",MAX(0,D6*(1+INDEX('Annual Returns'!$B$4:$B$157,MATCH($A6+2,'Annual Returns'!$A$4:$A$157,0)))-Inputs!$B$2*Inputs!$B$3*(1+Inputs!$B$4)^2))</f>
        <v/>
      </c>
      <c r="F6" s="16">
        <f>IF(OR(4&gt;Inputs!$B$5,$B6=""),"",MAX(0,E6*(1+INDEX('Annual Returns'!$B$4:$B$157,MATCH($A6+3,'Annual Returns'!$A$4:$A$157,0)))-Inputs!$B$2*Inputs!$B$3*(1+Inputs!$B$4)^3))</f>
        <v/>
      </c>
      <c r="G6" s="16">
        <f>IF(OR(5&gt;Inputs!$B$5,$B6=""),"",MAX(0,F6*(1+INDEX('Annual Returns'!$B$4:$B$157,MATCH($A6+4,'Annual Returns'!$A$4:$A$157,0)))-Inputs!$B$2*Inputs!$B$3*(1+Inputs!$B$4)^4))</f>
        <v/>
      </c>
      <c r="H6" s="16">
        <f>IF(OR(6&gt;Inputs!$B$5,$B6=""),"",MAX(0,G6*(1+INDEX('Annual Returns'!$B$4:$B$157,MATCH($A6+5,'Annual Returns'!$A$4:$A$157,0)))-Inputs!$B$2*Inputs!$B$3*(1+Inputs!$B$4)^5))</f>
        <v/>
      </c>
      <c r="I6" s="16">
        <f>IF(OR(7&gt;Inputs!$B$5,$B6=""),"",MAX(0,H6*(1+INDEX('Annual Returns'!$B$4:$B$157,MATCH($A6+6,'Annual Returns'!$A$4:$A$157,0)))-Inputs!$B$2*Inputs!$B$3*(1+Inputs!$B$4)^6))</f>
        <v/>
      </c>
      <c r="J6" s="16">
        <f>IF(OR(8&gt;Inputs!$B$5,$B6=""),"",MAX(0,I6*(1+INDEX('Annual Returns'!$B$4:$B$157,MATCH($A6+7,'Annual Returns'!$A$4:$A$157,0)))-Inputs!$B$2*Inputs!$B$3*(1+Inputs!$B$4)^7))</f>
        <v/>
      </c>
      <c r="K6" s="16">
        <f>IF(OR(9&gt;Inputs!$B$5,$B6=""),"",MAX(0,J6*(1+INDEX('Annual Returns'!$B$4:$B$157,MATCH($A6+8,'Annual Returns'!$A$4:$A$157,0)))-Inputs!$B$2*Inputs!$B$3*(1+Inputs!$B$4)^8))</f>
        <v/>
      </c>
      <c r="L6" s="16">
        <f>IF(OR(10&gt;Inputs!$B$5,$B6=""),"",MAX(0,K6*(1+INDEX('Annual Returns'!$B$4:$B$157,MATCH($A6+9,'Annual Returns'!$A$4:$A$157,0)))-Inputs!$B$2*Inputs!$B$3*(1+Inputs!$B$4)^9))</f>
        <v/>
      </c>
      <c r="M6" s="16">
        <f>IF(OR(11&gt;Inputs!$B$5,$B6=""),"",MAX(0,L6*(1+INDEX('Annual Returns'!$B$4:$B$157,MATCH($A6+10,'Annual Returns'!$A$4:$A$157,0)))-Inputs!$B$2*Inputs!$B$3*(1+Inputs!$B$4)^10))</f>
        <v/>
      </c>
      <c r="N6" s="16">
        <f>IF(OR(12&gt;Inputs!$B$5,$B6=""),"",MAX(0,M6*(1+INDEX('Annual Returns'!$B$4:$B$157,MATCH($A6+11,'Annual Returns'!$A$4:$A$157,0)))-Inputs!$B$2*Inputs!$B$3*(1+Inputs!$B$4)^11))</f>
        <v/>
      </c>
      <c r="O6" s="16">
        <f>IF(OR(13&gt;Inputs!$B$5,$B6=""),"",MAX(0,N6*(1+INDEX('Annual Returns'!$B$4:$B$157,MATCH($A6+12,'Annual Returns'!$A$4:$A$157,0)))-Inputs!$B$2*Inputs!$B$3*(1+Inputs!$B$4)^12))</f>
        <v/>
      </c>
      <c r="P6" s="16">
        <f>IF(OR(14&gt;Inputs!$B$5,$B6=""),"",MAX(0,O6*(1+INDEX('Annual Returns'!$B$4:$B$157,MATCH($A6+13,'Annual Returns'!$A$4:$A$157,0)))-Inputs!$B$2*Inputs!$B$3*(1+Inputs!$B$4)^13))</f>
        <v/>
      </c>
      <c r="Q6" s="16">
        <f>IF(OR(15&gt;Inputs!$B$5,$B6=""),"",MAX(0,P6*(1+INDEX('Annual Returns'!$B$4:$B$157,MATCH($A6+14,'Annual Returns'!$A$4:$A$157,0)))-Inputs!$B$2*Inputs!$B$3*(1+Inputs!$B$4)^14))</f>
        <v/>
      </c>
      <c r="R6" s="16">
        <f>IF(OR(16&gt;Inputs!$B$5,$B6=""),"",MAX(0,Q6*(1+INDEX('Annual Returns'!$B$4:$B$157,MATCH($A6+15,'Annual Returns'!$A$4:$A$157,0)))-Inputs!$B$2*Inputs!$B$3*(1+Inputs!$B$4)^15))</f>
        <v/>
      </c>
      <c r="S6" s="16">
        <f>IF(OR(17&gt;Inputs!$B$5,$B6=""),"",MAX(0,R6*(1+INDEX('Annual Returns'!$B$4:$B$157,MATCH($A6+16,'Annual Returns'!$A$4:$A$157,0)))-Inputs!$B$2*Inputs!$B$3*(1+Inputs!$B$4)^16))</f>
        <v/>
      </c>
      <c r="T6" s="16">
        <f>IF(OR(18&gt;Inputs!$B$5,$B6=""),"",MAX(0,S6*(1+INDEX('Annual Returns'!$B$4:$B$157,MATCH($A6+17,'Annual Returns'!$A$4:$A$157,0)))-Inputs!$B$2*Inputs!$B$3*(1+Inputs!$B$4)^17))</f>
        <v/>
      </c>
      <c r="U6" s="16">
        <f>IF(OR(19&gt;Inputs!$B$5,$B6=""),"",MAX(0,T6*(1+INDEX('Annual Returns'!$B$4:$B$157,MATCH($A6+18,'Annual Returns'!$A$4:$A$157,0)))-Inputs!$B$2*Inputs!$B$3*(1+Inputs!$B$4)^18))</f>
        <v/>
      </c>
      <c r="V6" s="16">
        <f>IF(OR(20&gt;Inputs!$B$5,$B6=""),"",MAX(0,U6*(1+INDEX('Annual Returns'!$B$4:$B$157,MATCH($A6+19,'Annual Returns'!$A$4:$A$157,0)))-Inputs!$B$2*Inputs!$B$3*(1+Inputs!$B$4)^19))</f>
        <v/>
      </c>
      <c r="W6" s="16">
        <f>IF(OR(21&gt;Inputs!$B$5,$B6=""),"",MAX(0,V6*(1+INDEX('Annual Returns'!$B$4:$B$157,MATCH($A6+20,'Annual Returns'!$A$4:$A$157,0)))-Inputs!$B$2*Inputs!$B$3*(1+Inputs!$B$4)^20))</f>
        <v/>
      </c>
      <c r="X6" s="16">
        <f>IF(OR(22&gt;Inputs!$B$5,$B6=""),"",MAX(0,W6*(1+INDEX('Annual Returns'!$B$4:$B$157,MATCH($A6+21,'Annual Returns'!$A$4:$A$157,0)))-Inputs!$B$2*Inputs!$B$3*(1+Inputs!$B$4)^21))</f>
        <v/>
      </c>
      <c r="Y6" s="16">
        <f>IF(OR(23&gt;Inputs!$B$5,$B6=""),"",MAX(0,X6*(1+INDEX('Annual Returns'!$B$4:$B$157,MATCH($A6+22,'Annual Returns'!$A$4:$A$157,0)))-Inputs!$B$2*Inputs!$B$3*(1+Inputs!$B$4)^22))</f>
        <v/>
      </c>
      <c r="Z6" s="16">
        <f>IF(OR(24&gt;Inputs!$B$5,$B6=""),"",MAX(0,Y6*(1+INDEX('Annual Returns'!$B$4:$B$157,MATCH($A6+23,'Annual Returns'!$A$4:$A$157,0)))-Inputs!$B$2*Inputs!$B$3*(1+Inputs!$B$4)^23))</f>
        <v/>
      </c>
      <c r="AA6" s="16">
        <f>IF(OR(25&gt;Inputs!$B$5,$B6=""),"",MAX(0,Z6*(1+INDEX('Annual Returns'!$B$4:$B$157,MATCH($A6+24,'Annual Returns'!$A$4:$A$157,0)))-Inputs!$B$2*Inputs!$B$3*(1+Inputs!$B$4)^24))</f>
        <v/>
      </c>
      <c r="AB6" s="16">
        <f>IF(OR(26&gt;Inputs!$B$5,$B6=""),"",MAX(0,AA6*(1+INDEX('Annual Returns'!$B$4:$B$157,MATCH($A6+25,'Annual Returns'!$A$4:$A$157,0)))-Inputs!$B$2*Inputs!$B$3*(1+Inputs!$B$4)^25))</f>
        <v/>
      </c>
      <c r="AC6" s="16">
        <f>IF(OR(27&gt;Inputs!$B$5,$B6=""),"",MAX(0,AB6*(1+INDEX('Annual Returns'!$B$4:$B$157,MATCH($A6+26,'Annual Returns'!$A$4:$A$157,0)))-Inputs!$B$2*Inputs!$B$3*(1+Inputs!$B$4)^26))</f>
        <v/>
      </c>
      <c r="AD6" s="16">
        <f>IF(OR(28&gt;Inputs!$B$5,$B6=""),"",MAX(0,AC6*(1+INDEX('Annual Returns'!$B$4:$B$157,MATCH($A6+27,'Annual Returns'!$A$4:$A$157,0)))-Inputs!$B$2*Inputs!$B$3*(1+Inputs!$B$4)^27))</f>
        <v/>
      </c>
      <c r="AE6" s="16">
        <f>IF(OR(29&gt;Inputs!$B$5,$B6=""),"",MAX(0,AD6*(1+INDEX('Annual Returns'!$B$4:$B$157,MATCH($A6+28,'Annual Returns'!$A$4:$A$157,0)))-Inputs!$B$2*Inputs!$B$3*(1+Inputs!$B$4)^28))</f>
        <v/>
      </c>
      <c r="AF6" s="16">
        <f>IF(OR(30&gt;Inputs!$B$5,$B6=""),"",MAX(0,AE6*(1+INDEX('Annual Returns'!$B$4:$B$157,MATCH($A6+29,'Annual Returns'!$A$4:$A$157,0)))-Inputs!$B$2*Inputs!$B$3*(1+Inputs!$B$4)^29))</f>
        <v/>
      </c>
      <c r="AG6" s="16">
        <f>IF(OR(31&gt;Inputs!$B$5,$B6=""),"",MAX(0,AF6*(1+INDEX('Annual Returns'!$B$4:$B$157,MATCH($A6+30,'Annual Returns'!$A$4:$A$157,0)))-Inputs!$B$2*Inputs!$B$3*(1+Inputs!$B$4)^30))</f>
        <v/>
      </c>
      <c r="AH6" s="16">
        <f>IF(OR(32&gt;Inputs!$B$5,$B6=""),"",MAX(0,AG6*(1+INDEX('Annual Returns'!$B$4:$B$157,MATCH($A6+31,'Annual Returns'!$A$4:$A$157,0)))-Inputs!$B$2*Inputs!$B$3*(1+Inputs!$B$4)^31))</f>
        <v/>
      </c>
      <c r="AI6" s="16">
        <f>IF(OR(33&gt;Inputs!$B$5,$B6=""),"",MAX(0,AH6*(1+INDEX('Annual Returns'!$B$4:$B$157,MATCH($A6+32,'Annual Returns'!$A$4:$A$157,0)))-Inputs!$B$2*Inputs!$B$3*(1+Inputs!$B$4)^32))</f>
        <v/>
      </c>
      <c r="AJ6" s="16">
        <f>IF(OR(34&gt;Inputs!$B$5,$B6=""),"",MAX(0,AI6*(1+INDEX('Annual Returns'!$B$4:$B$157,MATCH($A6+33,'Annual Returns'!$A$4:$A$157,0)))-Inputs!$B$2*Inputs!$B$3*(1+Inputs!$B$4)^33))</f>
        <v/>
      </c>
      <c r="AK6" s="16">
        <f>IF(OR(35&gt;Inputs!$B$5,$B6=""),"",MAX(0,AJ6*(1+INDEX('Annual Returns'!$B$4:$B$157,MATCH($A6+34,'Annual Returns'!$A$4:$A$157,0)))-Inputs!$B$2*Inputs!$B$3*(1+Inputs!$B$4)^34))</f>
        <v/>
      </c>
      <c r="AL6" s="16">
        <f>IF(OR(36&gt;Inputs!$B$5,$B6=""),"",MAX(0,AK6*(1+INDEX('Annual Returns'!$B$4:$B$157,MATCH($A6+35,'Annual Returns'!$A$4:$A$157,0)))-Inputs!$B$2*Inputs!$B$3*(1+Inputs!$B$4)^35))</f>
        <v/>
      </c>
      <c r="AM6" s="16">
        <f>IF(OR(37&gt;Inputs!$B$5,$B6=""),"",MAX(0,AL6*(1+INDEX('Annual Returns'!$B$4:$B$157,MATCH($A6+36,'Annual Returns'!$A$4:$A$157,0)))-Inputs!$B$2*Inputs!$B$3*(1+Inputs!$B$4)^36))</f>
        <v/>
      </c>
      <c r="AN6" s="16">
        <f>IF(OR(38&gt;Inputs!$B$5,$B6=""),"",MAX(0,AM6*(1+INDEX('Annual Returns'!$B$4:$B$157,MATCH($A6+37,'Annual Returns'!$A$4:$A$157,0)))-Inputs!$B$2*Inputs!$B$3*(1+Inputs!$B$4)^37))</f>
        <v/>
      </c>
      <c r="AO6" s="16">
        <f>IF(OR(39&gt;Inputs!$B$5,$B6=""),"",MAX(0,AN6*(1+INDEX('Annual Returns'!$B$4:$B$157,MATCH($A6+38,'Annual Returns'!$A$4:$A$157,0)))-Inputs!$B$2*Inputs!$B$3*(1+Inputs!$B$4)^38))</f>
        <v/>
      </c>
      <c r="AP6" s="16">
        <f>IF(OR(40&gt;Inputs!$B$5,$B6=""),"",MAX(0,AO6*(1+INDEX('Annual Returns'!$B$4:$B$157,MATCH($A6+39,'Annual Returns'!$A$4:$A$157,0)))-Inputs!$B$2*Inputs!$B$3*(1+Inputs!$B$4)^39))</f>
        <v/>
      </c>
      <c r="AQ6" s="16">
        <f>IF(OR(41&gt;Inputs!$B$5,$B6=""),"",MAX(0,AP6*(1+INDEX('Annual Returns'!$B$4:$B$157,MATCH($A6+40,'Annual Returns'!$A$4:$A$157,0)))-Inputs!$B$2*Inputs!$B$3*(1+Inputs!$B$4)^40))</f>
        <v/>
      </c>
      <c r="AR6" s="16">
        <f>IF(OR(42&gt;Inputs!$B$5,$B6=""),"",MAX(0,AQ6*(1+INDEX('Annual Returns'!$B$4:$B$157,MATCH($A6+41,'Annual Returns'!$A$4:$A$157,0)))-Inputs!$B$2*Inputs!$B$3*(1+Inputs!$B$4)^41))</f>
        <v/>
      </c>
      <c r="AS6" s="16">
        <f>IF(OR(43&gt;Inputs!$B$5,$B6=""),"",MAX(0,AR6*(1+INDEX('Annual Returns'!$B$4:$B$157,MATCH($A6+42,'Annual Returns'!$A$4:$A$157,0)))-Inputs!$B$2*Inputs!$B$3*(1+Inputs!$B$4)^42))</f>
        <v/>
      </c>
      <c r="AT6" s="16">
        <f>IF(OR(44&gt;Inputs!$B$5,$B6=""),"",MAX(0,AS6*(1+INDEX('Annual Returns'!$B$4:$B$157,MATCH($A6+43,'Annual Returns'!$A$4:$A$157,0)))-Inputs!$B$2*Inputs!$B$3*(1+Inputs!$B$4)^43))</f>
        <v/>
      </c>
      <c r="AU6" s="16">
        <f>IF(OR(45&gt;Inputs!$B$5,$B6=""),"",MAX(0,AT6*(1+INDEX('Annual Returns'!$B$4:$B$157,MATCH($A6+44,'Annual Returns'!$A$4:$A$157,0)))-Inputs!$B$2*Inputs!$B$3*(1+Inputs!$B$4)^44))</f>
        <v/>
      </c>
      <c r="AV6" s="16">
        <f>IF(OR(46&gt;Inputs!$B$5,$B6=""),"",MAX(0,AU6*(1+INDEX('Annual Returns'!$B$4:$B$157,MATCH($A6+45,'Annual Returns'!$A$4:$A$157,0)))-Inputs!$B$2*Inputs!$B$3*(1+Inputs!$B$4)^45))</f>
        <v/>
      </c>
      <c r="AW6" s="16">
        <f>IF(OR(47&gt;Inputs!$B$5,$B6=""),"",MAX(0,AV6*(1+INDEX('Annual Returns'!$B$4:$B$157,MATCH($A6+46,'Annual Returns'!$A$4:$A$157,0)))-Inputs!$B$2*Inputs!$B$3*(1+Inputs!$B$4)^46))</f>
        <v/>
      </c>
      <c r="AX6" s="16">
        <f>IF(OR(48&gt;Inputs!$B$5,$B6=""),"",MAX(0,AW6*(1+INDEX('Annual Returns'!$B$4:$B$157,MATCH($A6+47,'Annual Returns'!$A$4:$A$157,0)))-Inputs!$B$2*Inputs!$B$3*(1+Inputs!$B$4)^47))</f>
        <v/>
      </c>
      <c r="AY6" s="16">
        <f>IF(OR(49&gt;Inputs!$B$5,$B6=""),"",MAX(0,AX6*(1+INDEX('Annual Returns'!$B$4:$B$157,MATCH($A6+48,'Annual Returns'!$A$4:$A$157,0)))-Inputs!$B$2*Inputs!$B$3*(1+Inputs!$B$4)^48))</f>
        <v/>
      </c>
      <c r="AZ6" s="16">
        <f>IF(OR(50&gt;Inputs!$B$5,$B6=""),"",MAX(0,AY6*(1+INDEX('Annual Returns'!$B$4:$B$157,MATCH($A6+49,'Annual Returns'!$A$4:$A$157,0)))-Inputs!$B$2*Inputs!$B$3*(1+Inputs!$B$4)^49))</f>
        <v/>
      </c>
      <c r="BA6" s="16">
        <f>IF(B6="","",INDEX(C6:AZ6,Inputs!$B$5))</f>
        <v/>
      </c>
      <c r="BB6">
        <f>IF(BA6="","",IF(BA6&gt;0,1,0))</f>
        <v/>
      </c>
      <c r="BC6">
        <f>IF(BB6="","",IF(BB6=1,"",MATCH(0,C6:AZ6,0)))</f>
        <v/>
      </c>
    </row>
    <row r="7">
      <c r="A7" t="n">
        <v>1875</v>
      </c>
      <c r="B7" s="16">
        <f>IF(OR($A7+Inputs!$B$5-1&gt;Inputs!$B$7,Inputs!$B$5&gt;50),"",Inputs!$B$2)</f>
        <v/>
      </c>
      <c r="C7" s="16">
        <f>IF(OR(1&gt;Inputs!$B$5,$B7=""),"",MAX(0,B7*(1+INDEX('Annual Returns'!$B$4:$B$157,MATCH($A7+0,'Annual Returns'!$A$4:$A$157,0)))-Inputs!$B$2*Inputs!$B$3*(1+Inputs!$B$4)^0))</f>
        <v/>
      </c>
      <c r="D7" s="16">
        <f>IF(OR(2&gt;Inputs!$B$5,$B7=""),"",MAX(0,C7*(1+INDEX('Annual Returns'!$B$4:$B$157,MATCH($A7+1,'Annual Returns'!$A$4:$A$157,0)))-Inputs!$B$2*Inputs!$B$3*(1+Inputs!$B$4)^1))</f>
        <v/>
      </c>
      <c r="E7" s="16">
        <f>IF(OR(3&gt;Inputs!$B$5,$B7=""),"",MAX(0,D7*(1+INDEX('Annual Returns'!$B$4:$B$157,MATCH($A7+2,'Annual Returns'!$A$4:$A$157,0)))-Inputs!$B$2*Inputs!$B$3*(1+Inputs!$B$4)^2))</f>
        <v/>
      </c>
      <c r="F7" s="16">
        <f>IF(OR(4&gt;Inputs!$B$5,$B7=""),"",MAX(0,E7*(1+INDEX('Annual Returns'!$B$4:$B$157,MATCH($A7+3,'Annual Returns'!$A$4:$A$157,0)))-Inputs!$B$2*Inputs!$B$3*(1+Inputs!$B$4)^3))</f>
        <v/>
      </c>
      <c r="G7" s="16">
        <f>IF(OR(5&gt;Inputs!$B$5,$B7=""),"",MAX(0,F7*(1+INDEX('Annual Returns'!$B$4:$B$157,MATCH($A7+4,'Annual Returns'!$A$4:$A$157,0)))-Inputs!$B$2*Inputs!$B$3*(1+Inputs!$B$4)^4))</f>
        <v/>
      </c>
      <c r="H7" s="16">
        <f>IF(OR(6&gt;Inputs!$B$5,$B7=""),"",MAX(0,G7*(1+INDEX('Annual Returns'!$B$4:$B$157,MATCH($A7+5,'Annual Returns'!$A$4:$A$157,0)))-Inputs!$B$2*Inputs!$B$3*(1+Inputs!$B$4)^5))</f>
        <v/>
      </c>
      <c r="I7" s="16">
        <f>IF(OR(7&gt;Inputs!$B$5,$B7=""),"",MAX(0,H7*(1+INDEX('Annual Returns'!$B$4:$B$157,MATCH($A7+6,'Annual Returns'!$A$4:$A$157,0)))-Inputs!$B$2*Inputs!$B$3*(1+Inputs!$B$4)^6))</f>
        <v/>
      </c>
      <c r="J7" s="16">
        <f>IF(OR(8&gt;Inputs!$B$5,$B7=""),"",MAX(0,I7*(1+INDEX('Annual Returns'!$B$4:$B$157,MATCH($A7+7,'Annual Returns'!$A$4:$A$157,0)))-Inputs!$B$2*Inputs!$B$3*(1+Inputs!$B$4)^7))</f>
        <v/>
      </c>
      <c r="K7" s="16">
        <f>IF(OR(9&gt;Inputs!$B$5,$B7=""),"",MAX(0,J7*(1+INDEX('Annual Returns'!$B$4:$B$157,MATCH($A7+8,'Annual Returns'!$A$4:$A$157,0)))-Inputs!$B$2*Inputs!$B$3*(1+Inputs!$B$4)^8))</f>
        <v/>
      </c>
      <c r="L7" s="16">
        <f>IF(OR(10&gt;Inputs!$B$5,$B7=""),"",MAX(0,K7*(1+INDEX('Annual Returns'!$B$4:$B$157,MATCH($A7+9,'Annual Returns'!$A$4:$A$157,0)))-Inputs!$B$2*Inputs!$B$3*(1+Inputs!$B$4)^9))</f>
        <v/>
      </c>
      <c r="M7" s="16">
        <f>IF(OR(11&gt;Inputs!$B$5,$B7=""),"",MAX(0,L7*(1+INDEX('Annual Returns'!$B$4:$B$157,MATCH($A7+10,'Annual Returns'!$A$4:$A$157,0)))-Inputs!$B$2*Inputs!$B$3*(1+Inputs!$B$4)^10))</f>
        <v/>
      </c>
      <c r="N7" s="16">
        <f>IF(OR(12&gt;Inputs!$B$5,$B7=""),"",MAX(0,M7*(1+INDEX('Annual Returns'!$B$4:$B$157,MATCH($A7+11,'Annual Returns'!$A$4:$A$157,0)))-Inputs!$B$2*Inputs!$B$3*(1+Inputs!$B$4)^11))</f>
        <v/>
      </c>
      <c r="O7" s="16">
        <f>IF(OR(13&gt;Inputs!$B$5,$B7=""),"",MAX(0,N7*(1+INDEX('Annual Returns'!$B$4:$B$157,MATCH($A7+12,'Annual Returns'!$A$4:$A$157,0)))-Inputs!$B$2*Inputs!$B$3*(1+Inputs!$B$4)^12))</f>
        <v/>
      </c>
      <c r="P7" s="16">
        <f>IF(OR(14&gt;Inputs!$B$5,$B7=""),"",MAX(0,O7*(1+INDEX('Annual Returns'!$B$4:$B$157,MATCH($A7+13,'Annual Returns'!$A$4:$A$157,0)))-Inputs!$B$2*Inputs!$B$3*(1+Inputs!$B$4)^13))</f>
        <v/>
      </c>
      <c r="Q7" s="16">
        <f>IF(OR(15&gt;Inputs!$B$5,$B7=""),"",MAX(0,P7*(1+INDEX('Annual Returns'!$B$4:$B$157,MATCH($A7+14,'Annual Returns'!$A$4:$A$157,0)))-Inputs!$B$2*Inputs!$B$3*(1+Inputs!$B$4)^14))</f>
        <v/>
      </c>
      <c r="R7" s="16">
        <f>IF(OR(16&gt;Inputs!$B$5,$B7=""),"",MAX(0,Q7*(1+INDEX('Annual Returns'!$B$4:$B$157,MATCH($A7+15,'Annual Returns'!$A$4:$A$157,0)))-Inputs!$B$2*Inputs!$B$3*(1+Inputs!$B$4)^15))</f>
        <v/>
      </c>
      <c r="S7" s="16">
        <f>IF(OR(17&gt;Inputs!$B$5,$B7=""),"",MAX(0,R7*(1+INDEX('Annual Returns'!$B$4:$B$157,MATCH($A7+16,'Annual Returns'!$A$4:$A$157,0)))-Inputs!$B$2*Inputs!$B$3*(1+Inputs!$B$4)^16))</f>
        <v/>
      </c>
      <c r="T7" s="16">
        <f>IF(OR(18&gt;Inputs!$B$5,$B7=""),"",MAX(0,S7*(1+INDEX('Annual Returns'!$B$4:$B$157,MATCH($A7+17,'Annual Returns'!$A$4:$A$157,0)))-Inputs!$B$2*Inputs!$B$3*(1+Inputs!$B$4)^17))</f>
        <v/>
      </c>
      <c r="U7" s="16">
        <f>IF(OR(19&gt;Inputs!$B$5,$B7=""),"",MAX(0,T7*(1+INDEX('Annual Returns'!$B$4:$B$157,MATCH($A7+18,'Annual Returns'!$A$4:$A$157,0)))-Inputs!$B$2*Inputs!$B$3*(1+Inputs!$B$4)^18))</f>
        <v/>
      </c>
      <c r="V7" s="16">
        <f>IF(OR(20&gt;Inputs!$B$5,$B7=""),"",MAX(0,U7*(1+INDEX('Annual Returns'!$B$4:$B$157,MATCH($A7+19,'Annual Returns'!$A$4:$A$157,0)))-Inputs!$B$2*Inputs!$B$3*(1+Inputs!$B$4)^19))</f>
        <v/>
      </c>
      <c r="W7" s="16">
        <f>IF(OR(21&gt;Inputs!$B$5,$B7=""),"",MAX(0,V7*(1+INDEX('Annual Returns'!$B$4:$B$157,MATCH($A7+20,'Annual Returns'!$A$4:$A$157,0)))-Inputs!$B$2*Inputs!$B$3*(1+Inputs!$B$4)^20))</f>
        <v/>
      </c>
      <c r="X7" s="16">
        <f>IF(OR(22&gt;Inputs!$B$5,$B7=""),"",MAX(0,W7*(1+INDEX('Annual Returns'!$B$4:$B$157,MATCH($A7+21,'Annual Returns'!$A$4:$A$157,0)))-Inputs!$B$2*Inputs!$B$3*(1+Inputs!$B$4)^21))</f>
        <v/>
      </c>
      <c r="Y7" s="16">
        <f>IF(OR(23&gt;Inputs!$B$5,$B7=""),"",MAX(0,X7*(1+INDEX('Annual Returns'!$B$4:$B$157,MATCH($A7+22,'Annual Returns'!$A$4:$A$157,0)))-Inputs!$B$2*Inputs!$B$3*(1+Inputs!$B$4)^22))</f>
        <v/>
      </c>
      <c r="Z7" s="16">
        <f>IF(OR(24&gt;Inputs!$B$5,$B7=""),"",MAX(0,Y7*(1+INDEX('Annual Returns'!$B$4:$B$157,MATCH($A7+23,'Annual Returns'!$A$4:$A$157,0)))-Inputs!$B$2*Inputs!$B$3*(1+Inputs!$B$4)^23))</f>
        <v/>
      </c>
      <c r="AA7" s="16">
        <f>IF(OR(25&gt;Inputs!$B$5,$B7=""),"",MAX(0,Z7*(1+INDEX('Annual Returns'!$B$4:$B$157,MATCH($A7+24,'Annual Returns'!$A$4:$A$157,0)))-Inputs!$B$2*Inputs!$B$3*(1+Inputs!$B$4)^24))</f>
        <v/>
      </c>
      <c r="AB7" s="16">
        <f>IF(OR(26&gt;Inputs!$B$5,$B7=""),"",MAX(0,AA7*(1+INDEX('Annual Returns'!$B$4:$B$157,MATCH($A7+25,'Annual Returns'!$A$4:$A$157,0)))-Inputs!$B$2*Inputs!$B$3*(1+Inputs!$B$4)^25))</f>
        <v/>
      </c>
      <c r="AC7" s="16">
        <f>IF(OR(27&gt;Inputs!$B$5,$B7=""),"",MAX(0,AB7*(1+INDEX('Annual Returns'!$B$4:$B$157,MATCH($A7+26,'Annual Returns'!$A$4:$A$157,0)))-Inputs!$B$2*Inputs!$B$3*(1+Inputs!$B$4)^26))</f>
        <v/>
      </c>
      <c r="AD7" s="16">
        <f>IF(OR(28&gt;Inputs!$B$5,$B7=""),"",MAX(0,AC7*(1+INDEX('Annual Returns'!$B$4:$B$157,MATCH($A7+27,'Annual Returns'!$A$4:$A$157,0)))-Inputs!$B$2*Inputs!$B$3*(1+Inputs!$B$4)^27))</f>
        <v/>
      </c>
      <c r="AE7" s="16">
        <f>IF(OR(29&gt;Inputs!$B$5,$B7=""),"",MAX(0,AD7*(1+INDEX('Annual Returns'!$B$4:$B$157,MATCH($A7+28,'Annual Returns'!$A$4:$A$157,0)))-Inputs!$B$2*Inputs!$B$3*(1+Inputs!$B$4)^28))</f>
        <v/>
      </c>
      <c r="AF7" s="16">
        <f>IF(OR(30&gt;Inputs!$B$5,$B7=""),"",MAX(0,AE7*(1+INDEX('Annual Returns'!$B$4:$B$157,MATCH($A7+29,'Annual Returns'!$A$4:$A$157,0)))-Inputs!$B$2*Inputs!$B$3*(1+Inputs!$B$4)^29))</f>
        <v/>
      </c>
      <c r="AG7" s="16">
        <f>IF(OR(31&gt;Inputs!$B$5,$B7=""),"",MAX(0,AF7*(1+INDEX('Annual Returns'!$B$4:$B$157,MATCH($A7+30,'Annual Returns'!$A$4:$A$157,0)))-Inputs!$B$2*Inputs!$B$3*(1+Inputs!$B$4)^30))</f>
        <v/>
      </c>
      <c r="AH7" s="16">
        <f>IF(OR(32&gt;Inputs!$B$5,$B7=""),"",MAX(0,AG7*(1+INDEX('Annual Returns'!$B$4:$B$157,MATCH($A7+31,'Annual Returns'!$A$4:$A$157,0)))-Inputs!$B$2*Inputs!$B$3*(1+Inputs!$B$4)^31))</f>
        <v/>
      </c>
      <c r="AI7" s="16">
        <f>IF(OR(33&gt;Inputs!$B$5,$B7=""),"",MAX(0,AH7*(1+INDEX('Annual Returns'!$B$4:$B$157,MATCH($A7+32,'Annual Returns'!$A$4:$A$157,0)))-Inputs!$B$2*Inputs!$B$3*(1+Inputs!$B$4)^32))</f>
        <v/>
      </c>
      <c r="AJ7" s="16">
        <f>IF(OR(34&gt;Inputs!$B$5,$B7=""),"",MAX(0,AI7*(1+INDEX('Annual Returns'!$B$4:$B$157,MATCH($A7+33,'Annual Returns'!$A$4:$A$157,0)))-Inputs!$B$2*Inputs!$B$3*(1+Inputs!$B$4)^33))</f>
        <v/>
      </c>
      <c r="AK7" s="16">
        <f>IF(OR(35&gt;Inputs!$B$5,$B7=""),"",MAX(0,AJ7*(1+INDEX('Annual Returns'!$B$4:$B$157,MATCH($A7+34,'Annual Returns'!$A$4:$A$157,0)))-Inputs!$B$2*Inputs!$B$3*(1+Inputs!$B$4)^34))</f>
        <v/>
      </c>
      <c r="AL7" s="16">
        <f>IF(OR(36&gt;Inputs!$B$5,$B7=""),"",MAX(0,AK7*(1+INDEX('Annual Returns'!$B$4:$B$157,MATCH($A7+35,'Annual Returns'!$A$4:$A$157,0)))-Inputs!$B$2*Inputs!$B$3*(1+Inputs!$B$4)^35))</f>
        <v/>
      </c>
      <c r="AM7" s="16">
        <f>IF(OR(37&gt;Inputs!$B$5,$B7=""),"",MAX(0,AL7*(1+INDEX('Annual Returns'!$B$4:$B$157,MATCH($A7+36,'Annual Returns'!$A$4:$A$157,0)))-Inputs!$B$2*Inputs!$B$3*(1+Inputs!$B$4)^36))</f>
        <v/>
      </c>
      <c r="AN7" s="16">
        <f>IF(OR(38&gt;Inputs!$B$5,$B7=""),"",MAX(0,AM7*(1+INDEX('Annual Returns'!$B$4:$B$157,MATCH($A7+37,'Annual Returns'!$A$4:$A$157,0)))-Inputs!$B$2*Inputs!$B$3*(1+Inputs!$B$4)^37))</f>
        <v/>
      </c>
      <c r="AO7" s="16">
        <f>IF(OR(39&gt;Inputs!$B$5,$B7=""),"",MAX(0,AN7*(1+INDEX('Annual Returns'!$B$4:$B$157,MATCH($A7+38,'Annual Returns'!$A$4:$A$157,0)))-Inputs!$B$2*Inputs!$B$3*(1+Inputs!$B$4)^38))</f>
        <v/>
      </c>
      <c r="AP7" s="16">
        <f>IF(OR(40&gt;Inputs!$B$5,$B7=""),"",MAX(0,AO7*(1+INDEX('Annual Returns'!$B$4:$B$157,MATCH($A7+39,'Annual Returns'!$A$4:$A$157,0)))-Inputs!$B$2*Inputs!$B$3*(1+Inputs!$B$4)^39))</f>
        <v/>
      </c>
      <c r="AQ7" s="16">
        <f>IF(OR(41&gt;Inputs!$B$5,$B7=""),"",MAX(0,AP7*(1+INDEX('Annual Returns'!$B$4:$B$157,MATCH($A7+40,'Annual Returns'!$A$4:$A$157,0)))-Inputs!$B$2*Inputs!$B$3*(1+Inputs!$B$4)^40))</f>
        <v/>
      </c>
      <c r="AR7" s="16">
        <f>IF(OR(42&gt;Inputs!$B$5,$B7=""),"",MAX(0,AQ7*(1+INDEX('Annual Returns'!$B$4:$B$157,MATCH($A7+41,'Annual Returns'!$A$4:$A$157,0)))-Inputs!$B$2*Inputs!$B$3*(1+Inputs!$B$4)^41))</f>
        <v/>
      </c>
      <c r="AS7" s="16">
        <f>IF(OR(43&gt;Inputs!$B$5,$B7=""),"",MAX(0,AR7*(1+INDEX('Annual Returns'!$B$4:$B$157,MATCH($A7+42,'Annual Returns'!$A$4:$A$157,0)))-Inputs!$B$2*Inputs!$B$3*(1+Inputs!$B$4)^42))</f>
        <v/>
      </c>
      <c r="AT7" s="16">
        <f>IF(OR(44&gt;Inputs!$B$5,$B7=""),"",MAX(0,AS7*(1+INDEX('Annual Returns'!$B$4:$B$157,MATCH($A7+43,'Annual Returns'!$A$4:$A$157,0)))-Inputs!$B$2*Inputs!$B$3*(1+Inputs!$B$4)^43))</f>
        <v/>
      </c>
      <c r="AU7" s="16">
        <f>IF(OR(45&gt;Inputs!$B$5,$B7=""),"",MAX(0,AT7*(1+INDEX('Annual Returns'!$B$4:$B$157,MATCH($A7+44,'Annual Returns'!$A$4:$A$157,0)))-Inputs!$B$2*Inputs!$B$3*(1+Inputs!$B$4)^44))</f>
        <v/>
      </c>
      <c r="AV7" s="16">
        <f>IF(OR(46&gt;Inputs!$B$5,$B7=""),"",MAX(0,AU7*(1+INDEX('Annual Returns'!$B$4:$B$157,MATCH($A7+45,'Annual Returns'!$A$4:$A$157,0)))-Inputs!$B$2*Inputs!$B$3*(1+Inputs!$B$4)^45))</f>
        <v/>
      </c>
      <c r="AW7" s="16">
        <f>IF(OR(47&gt;Inputs!$B$5,$B7=""),"",MAX(0,AV7*(1+INDEX('Annual Returns'!$B$4:$B$157,MATCH($A7+46,'Annual Returns'!$A$4:$A$157,0)))-Inputs!$B$2*Inputs!$B$3*(1+Inputs!$B$4)^46))</f>
        <v/>
      </c>
      <c r="AX7" s="16">
        <f>IF(OR(48&gt;Inputs!$B$5,$B7=""),"",MAX(0,AW7*(1+INDEX('Annual Returns'!$B$4:$B$157,MATCH($A7+47,'Annual Returns'!$A$4:$A$157,0)))-Inputs!$B$2*Inputs!$B$3*(1+Inputs!$B$4)^47))</f>
        <v/>
      </c>
      <c r="AY7" s="16">
        <f>IF(OR(49&gt;Inputs!$B$5,$B7=""),"",MAX(0,AX7*(1+INDEX('Annual Returns'!$B$4:$B$157,MATCH($A7+48,'Annual Returns'!$A$4:$A$157,0)))-Inputs!$B$2*Inputs!$B$3*(1+Inputs!$B$4)^48))</f>
        <v/>
      </c>
      <c r="AZ7" s="16">
        <f>IF(OR(50&gt;Inputs!$B$5,$B7=""),"",MAX(0,AY7*(1+INDEX('Annual Returns'!$B$4:$B$157,MATCH($A7+49,'Annual Returns'!$A$4:$A$157,0)))-Inputs!$B$2*Inputs!$B$3*(1+Inputs!$B$4)^49))</f>
        <v/>
      </c>
      <c r="BA7" s="16">
        <f>IF(B7="","",INDEX(C7:AZ7,Inputs!$B$5))</f>
        <v/>
      </c>
      <c r="BB7">
        <f>IF(BA7="","",IF(BA7&gt;0,1,0))</f>
        <v/>
      </c>
      <c r="BC7">
        <f>IF(BB7="","",IF(BB7=1,"",MATCH(0,C7:AZ7,0)))</f>
        <v/>
      </c>
    </row>
    <row r="8">
      <c r="A8" t="n">
        <v>1876</v>
      </c>
      <c r="B8" s="16">
        <f>IF(OR($A8+Inputs!$B$5-1&gt;Inputs!$B$7,Inputs!$B$5&gt;50),"",Inputs!$B$2)</f>
        <v/>
      </c>
      <c r="C8" s="16">
        <f>IF(OR(1&gt;Inputs!$B$5,$B8=""),"",MAX(0,B8*(1+INDEX('Annual Returns'!$B$4:$B$157,MATCH($A8+0,'Annual Returns'!$A$4:$A$157,0)))-Inputs!$B$2*Inputs!$B$3*(1+Inputs!$B$4)^0))</f>
        <v/>
      </c>
      <c r="D8" s="16">
        <f>IF(OR(2&gt;Inputs!$B$5,$B8=""),"",MAX(0,C8*(1+INDEX('Annual Returns'!$B$4:$B$157,MATCH($A8+1,'Annual Returns'!$A$4:$A$157,0)))-Inputs!$B$2*Inputs!$B$3*(1+Inputs!$B$4)^1))</f>
        <v/>
      </c>
      <c r="E8" s="16">
        <f>IF(OR(3&gt;Inputs!$B$5,$B8=""),"",MAX(0,D8*(1+INDEX('Annual Returns'!$B$4:$B$157,MATCH($A8+2,'Annual Returns'!$A$4:$A$157,0)))-Inputs!$B$2*Inputs!$B$3*(1+Inputs!$B$4)^2))</f>
        <v/>
      </c>
      <c r="F8" s="16">
        <f>IF(OR(4&gt;Inputs!$B$5,$B8=""),"",MAX(0,E8*(1+INDEX('Annual Returns'!$B$4:$B$157,MATCH($A8+3,'Annual Returns'!$A$4:$A$157,0)))-Inputs!$B$2*Inputs!$B$3*(1+Inputs!$B$4)^3))</f>
        <v/>
      </c>
      <c r="G8" s="16">
        <f>IF(OR(5&gt;Inputs!$B$5,$B8=""),"",MAX(0,F8*(1+INDEX('Annual Returns'!$B$4:$B$157,MATCH($A8+4,'Annual Returns'!$A$4:$A$157,0)))-Inputs!$B$2*Inputs!$B$3*(1+Inputs!$B$4)^4))</f>
        <v/>
      </c>
      <c r="H8" s="16">
        <f>IF(OR(6&gt;Inputs!$B$5,$B8=""),"",MAX(0,G8*(1+INDEX('Annual Returns'!$B$4:$B$157,MATCH($A8+5,'Annual Returns'!$A$4:$A$157,0)))-Inputs!$B$2*Inputs!$B$3*(1+Inputs!$B$4)^5))</f>
        <v/>
      </c>
      <c r="I8" s="16">
        <f>IF(OR(7&gt;Inputs!$B$5,$B8=""),"",MAX(0,H8*(1+INDEX('Annual Returns'!$B$4:$B$157,MATCH($A8+6,'Annual Returns'!$A$4:$A$157,0)))-Inputs!$B$2*Inputs!$B$3*(1+Inputs!$B$4)^6))</f>
        <v/>
      </c>
      <c r="J8" s="16">
        <f>IF(OR(8&gt;Inputs!$B$5,$B8=""),"",MAX(0,I8*(1+INDEX('Annual Returns'!$B$4:$B$157,MATCH($A8+7,'Annual Returns'!$A$4:$A$157,0)))-Inputs!$B$2*Inputs!$B$3*(1+Inputs!$B$4)^7))</f>
        <v/>
      </c>
      <c r="K8" s="16">
        <f>IF(OR(9&gt;Inputs!$B$5,$B8=""),"",MAX(0,J8*(1+INDEX('Annual Returns'!$B$4:$B$157,MATCH($A8+8,'Annual Returns'!$A$4:$A$157,0)))-Inputs!$B$2*Inputs!$B$3*(1+Inputs!$B$4)^8))</f>
        <v/>
      </c>
      <c r="L8" s="16">
        <f>IF(OR(10&gt;Inputs!$B$5,$B8=""),"",MAX(0,K8*(1+INDEX('Annual Returns'!$B$4:$B$157,MATCH($A8+9,'Annual Returns'!$A$4:$A$157,0)))-Inputs!$B$2*Inputs!$B$3*(1+Inputs!$B$4)^9))</f>
        <v/>
      </c>
      <c r="M8" s="16">
        <f>IF(OR(11&gt;Inputs!$B$5,$B8=""),"",MAX(0,L8*(1+INDEX('Annual Returns'!$B$4:$B$157,MATCH($A8+10,'Annual Returns'!$A$4:$A$157,0)))-Inputs!$B$2*Inputs!$B$3*(1+Inputs!$B$4)^10))</f>
        <v/>
      </c>
      <c r="N8" s="16">
        <f>IF(OR(12&gt;Inputs!$B$5,$B8=""),"",MAX(0,M8*(1+INDEX('Annual Returns'!$B$4:$B$157,MATCH($A8+11,'Annual Returns'!$A$4:$A$157,0)))-Inputs!$B$2*Inputs!$B$3*(1+Inputs!$B$4)^11))</f>
        <v/>
      </c>
      <c r="O8" s="16">
        <f>IF(OR(13&gt;Inputs!$B$5,$B8=""),"",MAX(0,N8*(1+INDEX('Annual Returns'!$B$4:$B$157,MATCH($A8+12,'Annual Returns'!$A$4:$A$157,0)))-Inputs!$B$2*Inputs!$B$3*(1+Inputs!$B$4)^12))</f>
        <v/>
      </c>
      <c r="P8" s="16">
        <f>IF(OR(14&gt;Inputs!$B$5,$B8=""),"",MAX(0,O8*(1+INDEX('Annual Returns'!$B$4:$B$157,MATCH($A8+13,'Annual Returns'!$A$4:$A$157,0)))-Inputs!$B$2*Inputs!$B$3*(1+Inputs!$B$4)^13))</f>
        <v/>
      </c>
      <c r="Q8" s="16">
        <f>IF(OR(15&gt;Inputs!$B$5,$B8=""),"",MAX(0,P8*(1+INDEX('Annual Returns'!$B$4:$B$157,MATCH($A8+14,'Annual Returns'!$A$4:$A$157,0)))-Inputs!$B$2*Inputs!$B$3*(1+Inputs!$B$4)^14))</f>
        <v/>
      </c>
      <c r="R8" s="16">
        <f>IF(OR(16&gt;Inputs!$B$5,$B8=""),"",MAX(0,Q8*(1+INDEX('Annual Returns'!$B$4:$B$157,MATCH($A8+15,'Annual Returns'!$A$4:$A$157,0)))-Inputs!$B$2*Inputs!$B$3*(1+Inputs!$B$4)^15))</f>
        <v/>
      </c>
      <c r="S8" s="16">
        <f>IF(OR(17&gt;Inputs!$B$5,$B8=""),"",MAX(0,R8*(1+INDEX('Annual Returns'!$B$4:$B$157,MATCH($A8+16,'Annual Returns'!$A$4:$A$157,0)))-Inputs!$B$2*Inputs!$B$3*(1+Inputs!$B$4)^16))</f>
        <v/>
      </c>
      <c r="T8" s="16">
        <f>IF(OR(18&gt;Inputs!$B$5,$B8=""),"",MAX(0,S8*(1+INDEX('Annual Returns'!$B$4:$B$157,MATCH($A8+17,'Annual Returns'!$A$4:$A$157,0)))-Inputs!$B$2*Inputs!$B$3*(1+Inputs!$B$4)^17))</f>
        <v/>
      </c>
      <c r="U8" s="16">
        <f>IF(OR(19&gt;Inputs!$B$5,$B8=""),"",MAX(0,T8*(1+INDEX('Annual Returns'!$B$4:$B$157,MATCH($A8+18,'Annual Returns'!$A$4:$A$157,0)))-Inputs!$B$2*Inputs!$B$3*(1+Inputs!$B$4)^18))</f>
        <v/>
      </c>
      <c r="V8" s="16">
        <f>IF(OR(20&gt;Inputs!$B$5,$B8=""),"",MAX(0,U8*(1+INDEX('Annual Returns'!$B$4:$B$157,MATCH($A8+19,'Annual Returns'!$A$4:$A$157,0)))-Inputs!$B$2*Inputs!$B$3*(1+Inputs!$B$4)^19))</f>
        <v/>
      </c>
      <c r="W8" s="16">
        <f>IF(OR(21&gt;Inputs!$B$5,$B8=""),"",MAX(0,V8*(1+INDEX('Annual Returns'!$B$4:$B$157,MATCH($A8+20,'Annual Returns'!$A$4:$A$157,0)))-Inputs!$B$2*Inputs!$B$3*(1+Inputs!$B$4)^20))</f>
        <v/>
      </c>
      <c r="X8" s="16">
        <f>IF(OR(22&gt;Inputs!$B$5,$B8=""),"",MAX(0,W8*(1+INDEX('Annual Returns'!$B$4:$B$157,MATCH($A8+21,'Annual Returns'!$A$4:$A$157,0)))-Inputs!$B$2*Inputs!$B$3*(1+Inputs!$B$4)^21))</f>
        <v/>
      </c>
      <c r="Y8" s="16">
        <f>IF(OR(23&gt;Inputs!$B$5,$B8=""),"",MAX(0,X8*(1+INDEX('Annual Returns'!$B$4:$B$157,MATCH($A8+22,'Annual Returns'!$A$4:$A$157,0)))-Inputs!$B$2*Inputs!$B$3*(1+Inputs!$B$4)^22))</f>
        <v/>
      </c>
      <c r="Z8" s="16">
        <f>IF(OR(24&gt;Inputs!$B$5,$B8=""),"",MAX(0,Y8*(1+INDEX('Annual Returns'!$B$4:$B$157,MATCH($A8+23,'Annual Returns'!$A$4:$A$157,0)))-Inputs!$B$2*Inputs!$B$3*(1+Inputs!$B$4)^23))</f>
        <v/>
      </c>
      <c r="AA8" s="16">
        <f>IF(OR(25&gt;Inputs!$B$5,$B8=""),"",MAX(0,Z8*(1+INDEX('Annual Returns'!$B$4:$B$157,MATCH($A8+24,'Annual Returns'!$A$4:$A$157,0)))-Inputs!$B$2*Inputs!$B$3*(1+Inputs!$B$4)^24))</f>
        <v/>
      </c>
      <c r="AB8" s="16">
        <f>IF(OR(26&gt;Inputs!$B$5,$B8=""),"",MAX(0,AA8*(1+INDEX('Annual Returns'!$B$4:$B$157,MATCH($A8+25,'Annual Returns'!$A$4:$A$157,0)))-Inputs!$B$2*Inputs!$B$3*(1+Inputs!$B$4)^25))</f>
        <v/>
      </c>
      <c r="AC8" s="16">
        <f>IF(OR(27&gt;Inputs!$B$5,$B8=""),"",MAX(0,AB8*(1+INDEX('Annual Returns'!$B$4:$B$157,MATCH($A8+26,'Annual Returns'!$A$4:$A$157,0)))-Inputs!$B$2*Inputs!$B$3*(1+Inputs!$B$4)^26))</f>
        <v/>
      </c>
      <c r="AD8" s="16">
        <f>IF(OR(28&gt;Inputs!$B$5,$B8=""),"",MAX(0,AC8*(1+INDEX('Annual Returns'!$B$4:$B$157,MATCH($A8+27,'Annual Returns'!$A$4:$A$157,0)))-Inputs!$B$2*Inputs!$B$3*(1+Inputs!$B$4)^27))</f>
        <v/>
      </c>
      <c r="AE8" s="16">
        <f>IF(OR(29&gt;Inputs!$B$5,$B8=""),"",MAX(0,AD8*(1+INDEX('Annual Returns'!$B$4:$B$157,MATCH($A8+28,'Annual Returns'!$A$4:$A$157,0)))-Inputs!$B$2*Inputs!$B$3*(1+Inputs!$B$4)^28))</f>
        <v/>
      </c>
      <c r="AF8" s="16">
        <f>IF(OR(30&gt;Inputs!$B$5,$B8=""),"",MAX(0,AE8*(1+INDEX('Annual Returns'!$B$4:$B$157,MATCH($A8+29,'Annual Returns'!$A$4:$A$157,0)))-Inputs!$B$2*Inputs!$B$3*(1+Inputs!$B$4)^29))</f>
        <v/>
      </c>
      <c r="AG8" s="16">
        <f>IF(OR(31&gt;Inputs!$B$5,$B8=""),"",MAX(0,AF8*(1+INDEX('Annual Returns'!$B$4:$B$157,MATCH($A8+30,'Annual Returns'!$A$4:$A$157,0)))-Inputs!$B$2*Inputs!$B$3*(1+Inputs!$B$4)^30))</f>
        <v/>
      </c>
      <c r="AH8" s="16">
        <f>IF(OR(32&gt;Inputs!$B$5,$B8=""),"",MAX(0,AG8*(1+INDEX('Annual Returns'!$B$4:$B$157,MATCH($A8+31,'Annual Returns'!$A$4:$A$157,0)))-Inputs!$B$2*Inputs!$B$3*(1+Inputs!$B$4)^31))</f>
        <v/>
      </c>
      <c r="AI8" s="16">
        <f>IF(OR(33&gt;Inputs!$B$5,$B8=""),"",MAX(0,AH8*(1+INDEX('Annual Returns'!$B$4:$B$157,MATCH($A8+32,'Annual Returns'!$A$4:$A$157,0)))-Inputs!$B$2*Inputs!$B$3*(1+Inputs!$B$4)^32))</f>
        <v/>
      </c>
      <c r="AJ8" s="16">
        <f>IF(OR(34&gt;Inputs!$B$5,$B8=""),"",MAX(0,AI8*(1+INDEX('Annual Returns'!$B$4:$B$157,MATCH($A8+33,'Annual Returns'!$A$4:$A$157,0)))-Inputs!$B$2*Inputs!$B$3*(1+Inputs!$B$4)^33))</f>
        <v/>
      </c>
      <c r="AK8" s="16">
        <f>IF(OR(35&gt;Inputs!$B$5,$B8=""),"",MAX(0,AJ8*(1+INDEX('Annual Returns'!$B$4:$B$157,MATCH($A8+34,'Annual Returns'!$A$4:$A$157,0)))-Inputs!$B$2*Inputs!$B$3*(1+Inputs!$B$4)^34))</f>
        <v/>
      </c>
      <c r="AL8" s="16">
        <f>IF(OR(36&gt;Inputs!$B$5,$B8=""),"",MAX(0,AK8*(1+INDEX('Annual Returns'!$B$4:$B$157,MATCH($A8+35,'Annual Returns'!$A$4:$A$157,0)))-Inputs!$B$2*Inputs!$B$3*(1+Inputs!$B$4)^35))</f>
        <v/>
      </c>
      <c r="AM8" s="16">
        <f>IF(OR(37&gt;Inputs!$B$5,$B8=""),"",MAX(0,AL8*(1+INDEX('Annual Returns'!$B$4:$B$157,MATCH($A8+36,'Annual Returns'!$A$4:$A$157,0)))-Inputs!$B$2*Inputs!$B$3*(1+Inputs!$B$4)^36))</f>
        <v/>
      </c>
      <c r="AN8" s="16">
        <f>IF(OR(38&gt;Inputs!$B$5,$B8=""),"",MAX(0,AM8*(1+INDEX('Annual Returns'!$B$4:$B$157,MATCH($A8+37,'Annual Returns'!$A$4:$A$157,0)))-Inputs!$B$2*Inputs!$B$3*(1+Inputs!$B$4)^37))</f>
        <v/>
      </c>
      <c r="AO8" s="16">
        <f>IF(OR(39&gt;Inputs!$B$5,$B8=""),"",MAX(0,AN8*(1+INDEX('Annual Returns'!$B$4:$B$157,MATCH($A8+38,'Annual Returns'!$A$4:$A$157,0)))-Inputs!$B$2*Inputs!$B$3*(1+Inputs!$B$4)^38))</f>
        <v/>
      </c>
      <c r="AP8" s="16">
        <f>IF(OR(40&gt;Inputs!$B$5,$B8=""),"",MAX(0,AO8*(1+INDEX('Annual Returns'!$B$4:$B$157,MATCH($A8+39,'Annual Returns'!$A$4:$A$157,0)))-Inputs!$B$2*Inputs!$B$3*(1+Inputs!$B$4)^39))</f>
        <v/>
      </c>
      <c r="AQ8" s="16">
        <f>IF(OR(41&gt;Inputs!$B$5,$B8=""),"",MAX(0,AP8*(1+INDEX('Annual Returns'!$B$4:$B$157,MATCH($A8+40,'Annual Returns'!$A$4:$A$157,0)))-Inputs!$B$2*Inputs!$B$3*(1+Inputs!$B$4)^40))</f>
        <v/>
      </c>
      <c r="AR8" s="16">
        <f>IF(OR(42&gt;Inputs!$B$5,$B8=""),"",MAX(0,AQ8*(1+INDEX('Annual Returns'!$B$4:$B$157,MATCH($A8+41,'Annual Returns'!$A$4:$A$157,0)))-Inputs!$B$2*Inputs!$B$3*(1+Inputs!$B$4)^41))</f>
        <v/>
      </c>
      <c r="AS8" s="16">
        <f>IF(OR(43&gt;Inputs!$B$5,$B8=""),"",MAX(0,AR8*(1+INDEX('Annual Returns'!$B$4:$B$157,MATCH($A8+42,'Annual Returns'!$A$4:$A$157,0)))-Inputs!$B$2*Inputs!$B$3*(1+Inputs!$B$4)^42))</f>
        <v/>
      </c>
      <c r="AT8" s="16">
        <f>IF(OR(44&gt;Inputs!$B$5,$B8=""),"",MAX(0,AS8*(1+INDEX('Annual Returns'!$B$4:$B$157,MATCH($A8+43,'Annual Returns'!$A$4:$A$157,0)))-Inputs!$B$2*Inputs!$B$3*(1+Inputs!$B$4)^43))</f>
        <v/>
      </c>
      <c r="AU8" s="16">
        <f>IF(OR(45&gt;Inputs!$B$5,$B8=""),"",MAX(0,AT8*(1+INDEX('Annual Returns'!$B$4:$B$157,MATCH($A8+44,'Annual Returns'!$A$4:$A$157,0)))-Inputs!$B$2*Inputs!$B$3*(1+Inputs!$B$4)^44))</f>
        <v/>
      </c>
      <c r="AV8" s="16">
        <f>IF(OR(46&gt;Inputs!$B$5,$B8=""),"",MAX(0,AU8*(1+INDEX('Annual Returns'!$B$4:$B$157,MATCH($A8+45,'Annual Returns'!$A$4:$A$157,0)))-Inputs!$B$2*Inputs!$B$3*(1+Inputs!$B$4)^45))</f>
        <v/>
      </c>
      <c r="AW8" s="16">
        <f>IF(OR(47&gt;Inputs!$B$5,$B8=""),"",MAX(0,AV8*(1+INDEX('Annual Returns'!$B$4:$B$157,MATCH($A8+46,'Annual Returns'!$A$4:$A$157,0)))-Inputs!$B$2*Inputs!$B$3*(1+Inputs!$B$4)^46))</f>
        <v/>
      </c>
      <c r="AX8" s="16">
        <f>IF(OR(48&gt;Inputs!$B$5,$B8=""),"",MAX(0,AW8*(1+INDEX('Annual Returns'!$B$4:$B$157,MATCH($A8+47,'Annual Returns'!$A$4:$A$157,0)))-Inputs!$B$2*Inputs!$B$3*(1+Inputs!$B$4)^47))</f>
        <v/>
      </c>
      <c r="AY8" s="16">
        <f>IF(OR(49&gt;Inputs!$B$5,$B8=""),"",MAX(0,AX8*(1+INDEX('Annual Returns'!$B$4:$B$157,MATCH($A8+48,'Annual Returns'!$A$4:$A$157,0)))-Inputs!$B$2*Inputs!$B$3*(1+Inputs!$B$4)^48))</f>
        <v/>
      </c>
      <c r="AZ8" s="16">
        <f>IF(OR(50&gt;Inputs!$B$5,$B8=""),"",MAX(0,AY8*(1+INDEX('Annual Returns'!$B$4:$B$157,MATCH($A8+49,'Annual Returns'!$A$4:$A$157,0)))-Inputs!$B$2*Inputs!$B$3*(1+Inputs!$B$4)^49))</f>
        <v/>
      </c>
      <c r="BA8" s="16">
        <f>IF(B8="","",INDEX(C8:AZ8,Inputs!$B$5))</f>
        <v/>
      </c>
      <c r="BB8">
        <f>IF(BA8="","",IF(BA8&gt;0,1,0))</f>
        <v/>
      </c>
      <c r="BC8">
        <f>IF(BB8="","",IF(BB8=1,"",MATCH(0,C8:AZ8,0)))</f>
        <v/>
      </c>
    </row>
    <row r="9">
      <c r="A9" t="n">
        <v>1877</v>
      </c>
      <c r="B9" s="16">
        <f>IF(OR($A9+Inputs!$B$5-1&gt;Inputs!$B$7,Inputs!$B$5&gt;50),"",Inputs!$B$2)</f>
        <v/>
      </c>
      <c r="C9" s="16">
        <f>IF(OR(1&gt;Inputs!$B$5,$B9=""),"",MAX(0,B9*(1+INDEX('Annual Returns'!$B$4:$B$157,MATCH($A9+0,'Annual Returns'!$A$4:$A$157,0)))-Inputs!$B$2*Inputs!$B$3*(1+Inputs!$B$4)^0))</f>
        <v/>
      </c>
      <c r="D9" s="16">
        <f>IF(OR(2&gt;Inputs!$B$5,$B9=""),"",MAX(0,C9*(1+INDEX('Annual Returns'!$B$4:$B$157,MATCH($A9+1,'Annual Returns'!$A$4:$A$157,0)))-Inputs!$B$2*Inputs!$B$3*(1+Inputs!$B$4)^1))</f>
        <v/>
      </c>
      <c r="E9" s="16">
        <f>IF(OR(3&gt;Inputs!$B$5,$B9=""),"",MAX(0,D9*(1+INDEX('Annual Returns'!$B$4:$B$157,MATCH($A9+2,'Annual Returns'!$A$4:$A$157,0)))-Inputs!$B$2*Inputs!$B$3*(1+Inputs!$B$4)^2))</f>
        <v/>
      </c>
      <c r="F9" s="16">
        <f>IF(OR(4&gt;Inputs!$B$5,$B9=""),"",MAX(0,E9*(1+INDEX('Annual Returns'!$B$4:$B$157,MATCH($A9+3,'Annual Returns'!$A$4:$A$157,0)))-Inputs!$B$2*Inputs!$B$3*(1+Inputs!$B$4)^3))</f>
        <v/>
      </c>
      <c r="G9" s="16">
        <f>IF(OR(5&gt;Inputs!$B$5,$B9=""),"",MAX(0,F9*(1+INDEX('Annual Returns'!$B$4:$B$157,MATCH($A9+4,'Annual Returns'!$A$4:$A$157,0)))-Inputs!$B$2*Inputs!$B$3*(1+Inputs!$B$4)^4))</f>
        <v/>
      </c>
      <c r="H9" s="16">
        <f>IF(OR(6&gt;Inputs!$B$5,$B9=""),"",MAX(0,G9*(1+INDEX('Annual Returns'!$B$4:$B$157,MATCH($A9+5,'Annual Returns'!$A$4:$A$157,0)))-Inputs!$B$2*Inputs!$B$3*(1+Inputs!$B$4)^5))</f>
        <v/>
      </c>
      <c r="I9" s="16">
        <f>IF(OR(7&gt;Inputs!$B$5,$B9=""),"",MAX(0,H9*(1+INDEX('Annual Returns'!$B$4:$B$157,MATCH($A9+6,'Annual Returns'!$A$4:$A$157,0)))-Inputs!$B$2*Inputs!$B$3*(1+Inputs!$B$4)^6))</f>
        <v/>
      </c>
      <c r="J9" s="16">
        <f>IF(OR(8&gt;Inputs!$B$5,$B9=""),"",MAX(0,I9*(1+INDEX('Annual Returns'!$B$4:$B$157,MATCH($A9+7,'Annual Returns'!$A$4:$A$157,0)))-Inputs!$B$2*Inputs!$B$3*(1+Inputs!$B$4)^7))</f>
        <v/>
      </c>
      <c r="K9" s="16">
        <f>IF(OR(9&gt;Inputs!$B$5,$B9=""),"",MAX(0,J9*(1+INDEX('Annual Returns'!$B$4:$B$157,MATCH($A9+8,'Annual Returns'!$A$4:$A$157,0)))-Inputs!$B$2*Inputs!$B$3*(1+Inputs!$B$4)^8))</f>
        <v/>
      </c>
      <c r="L9" s="16">
        <f>IF(OR(10&gt;Inputs!$B$5,$B9=""),"",MAX(0,K9*(1+INDEX('Annual Returns'!$B$4:$B$157,MATCH($A9+9,'Annual Returns'!$A$4:$A$157,0)))-Inputs!$B$2*Inputs!$B$3*(1+Inputs!$B$4)^9))</f>
        <v/>
      </c>
      <c r="M9" s="16">
        <f>IF(OR(11&gt;Inputs!$B$5,$B9=""),"",MAX(0,L9*(1+INDEX('Annual Returns'!$B$4:$B$157,MATCH($A9+10,'Annual Returns'!$A$4:$A$157,0)))-Inputs!$B$2*Inputs!$B$3*(1+Inputs!$B$4)^10))</f>
        <v/>
      </c>
      <c r="N9" s="16">
        <f>IF(OR(12&gt;Inputs!$B$5,$B9=""),"",MAX(0,M9*(1+INDEX('Annual Returns'!$B$4:$B$157,MATCH($A9+11,'Annual Returns'!$A$4:$A$157,0)))-Inputs!$B$2*Inputs!$B$3*(1+Inputs!$B$4)^11))</f>
        <v/>
      </c>
      <c r="O9" s="16">
        <f>IF(OR(13&gt;Inputs!$B$5,$B9=""),"",MAX(0,N9*(1+INDEX('Annual Returns'!$B$4:$B$157,MATCH($A9+12,'Annual Returns'!$A$4:$A$157,0)))-Inputs!$B$2*Inputs!$B$3*(1+Inputs!$B$4)^12))</f>
        <v/>
      </c>
      <c r="P9" s="16">
        <f>IF(OR(14&gt;Inputs!$B$5,$B9=""),"",MAX(0,O9*(1+INDEX('Annual Returns'!$B$4:$B$157,MATCH($A9+13,'Annual Returns'!$A$4:$A$157,0)))-Inputs!$B$2*Inputs!$B$3*(1+Inputs!$B$4)^13))</f>
        <v/>
      </c>
      <c r="Q9" s="16">
        <f>IF(OR(15&gt;Inputs!$B$5,$B9=""),"",MAX(0,P9*(1+INDEX('Annual Returns'!$B$4:$B$157,MATCH($A9+14,'Annual Returns'!$A$4:$A$157,0)))-Inputs!$B$2*Inputs!$B$3*(1+Inputs!$B$4)^14))</f>
        <v/>
      </c>
      <c r="R9" s="16">
        <f>IF(OR(16&gt;Inputs!$B$5,$B9=""),"",MAX(0,Q9*(1+INDEX('Annual Returns'!$B$4:$B$157,MATCH($A9+15,'Annual Returns'!$A$4:$A$157,0)))-Inputs!$B$2*Inputs!$B$3*(1+Inputs!$B$4)^15))</f>
        <v/>
      </c>
      <c r="S9" s="16">
        <f>IF(OR(17&gt;Inputs!$B$5,$B9=""),"",MAX(0,R9*(1+INDEX('Annual Returns'!$B$4:$B$157,MATCH($A9+16,'Annual Returns'!$A$4:$A$157,0)))-Inputs!$B$2*Inputs!$B$3*(1+Inputs!$B$4)^16))</f>
        <v/>
      </c>
      <c r="T9" s="16">
        <f>IF(OR(18&gt;Inputs!$B$5,$B9=""),"",MAX(0,S9*(1+INDEX('Annual Returns'!$B$4:$B$157,MATCH($A9+17,'Annual Returns'!$A$4:$A$157,0)))-Inputs!$B$2*Inputs!$B$3*(1+Inputs!$B$4)^17))</f>
        <v/>
      </c>
      <c r="U9" s="16">
        <f>IF(OR(19&gt;Inputs!$B$5,$B9=""),"",MAX(0,T9*(1+INDEX('Annual Returns'!$B$4:$B$157,MATCH($A9+18,'Annual Returns'!$A$4:$A$157,0)))-Inputs!$B$2*Inputs!$B$3*(1+Inputs!$B$4)^18))</f>
        <v/>
      </c>
      <c r="V9" s="16">
        <f>IF(OR(20&gt;Inputs!$B$5,$B9=""),"",MAX(0,U9*(1+INDEX('Annual Returns'!$B$4:$B$157,MATCH($A9+19,'Annual Returns'!$A$4:$A$157,0)))-Inputs!$B$2*Inputs!$B$3*(1+Inputs!$B$4)^19))</f>
        <v/>
      </c>
      <c r="W9" s="16">
        <f>IF(OR(21&gt;Inputs!$B$5,$B9=""),"",MAX(0,V9*(1+INDEX('Annual Returns'!$B$4:$B$157,MATCH($A9+20,'Annual Returns'!$A$4:$A$157,0)))-Inputs!$B$2*Inputs!$B$3*(1+Inputs!$B$4)^20))</f>
        <v/>
      </c>
      <c r="X9" s="16">
        <f>IF(OR(22&gt;Inputs!$B$5,$B9=""),"",MAX(0,W9*(1+INDEX('Annual Returns'!$B$4:$B$157,MATCH($A9+21,'Annual Returns'!$A$4:$A$157,0)))-Inputs!$B$2*Inputs!$B$3*(1+Inputs!$B$4)^21))</f>
        <v/>
      </c>
      <c r="Y9" s="16">
        <f>IF(OR(23&gt;Inputs!$B$5,$B9=""),"",MAX(0,X9*(1+INDEX('Annual Returns'!$B$4:$B$157,MATCH($A9+22,'Annual Returns'!$A$4:$A$157,0)))-Inputs!$B$2*Inputs!$B$3*(1+Inputs!$B$4)^22))</f>
        <v/>
      </c>
      <c r="Z9" s="16">
        <f>IF(OR(24&gt;Inputs!$B$5,$B9=""),"",MAX(0,Y9*(1+INDEX('Annual Returns'!$B$4:$B$157,MATCH($A9+23,'Annual Returns'!$A$4:$A$157,0)))-Inputs!$B$2*Inputs!$B$3*(1+Inputs!$B$4)^23))</f>
        <v/>
      </c>
      <c r="AA9" s="16">
        <f>IF(OR(25&gt;Inputs!$B$5,$B9=""),"",MAX(0,Z9*(1+INDEX('Annual Returns'!$B$4:$B$157,MATCH($A9+24,'Annual Returns'!$A$4:$A$157,0)))-Inputs!$B$2*Inputs!$B$3*(1+Inputs!$B$4)^24))</f>
        <v/>
      </c>
      <c r="AB9" s="16">
        <f>IF(OR(26&gt;Inputs!$B$5,$B9=""),"",MAX(0,AA9*(1+INDEX('Annual Returns'!$B$4:$B$157,MATCH($A9+25,'Annual Returns'!$A$4:$A$157,0)))-Inputs!$B$2*Inputs!$B$3*(1+Inputs!$B$4)^25))</f>
        <v/>
      </c>
      <c r="AC9" s="16">
        <f>IF(OR(27&gt;Inputs!$B$5,$B9=""),"",MAX(0,AB9*(1+INDEX('Annual Returns'!$B$4:$B$157,MATCH($A9+26,'Annual Returns'!$A$4:$A$157,0)))-Inputs!$B$2*Inputs!$B$3*(1+Inputs!$B$4)^26))</f>
        <v/>
      </c>
      <c r="AD9" s="16">
        <f>IF(OR(28&gt;Inputs!$B$5,$B9=""),"",MAX(0,AC9*(1+INDEX('Annual Returns'!$B$4:$B$157,MATCH($A9+27,'Annual Returns'!$A$4:$A$157,0)))-Inputs!$B$2*Inputs!$B$3*(1+Inputs!$B$4)^27))</f>
        <v/>
      </c>
      <c r="AE9" s="16">
        <f>IF(OR(29&gt;Inputs!$B$5,$B9=""),"",MAX(0,AD9*(1+INDEX('Annual Returns'!$B$4:$B$157,MATCH($A9+28,'Annual Returns'!$A$4:$A$157,0)))-Inputs!$B$2*Inputs!$B$3*(1+Inputs!$B$4)^28))</f>
        <v/>
      </c>
      <c r="AF9" s="16">
        <f>IF(OR(30&gt;Inputs!$B$5,$B9=""),"",MAX(0,AE9*(1+INDEX('Annual Returns'!$B$4:$B$157,MATCH($A9+29,'Annual Returns'!$A$4:$A$157,0)))-Inputs!$B$2*Inputs!$B$3*(1+Inputs!$B$4)^29))</f>
        <v/>
      </c>
      <c r="AG9" s="16">
        <f>IF(OR(31&gt;Inputs!$B$5,$B9=""),"",MAX(0,AF9*(1+INDEX('Annual Returns'!$B$4:$B$157,MATCH($A9+30,'Annual Returns'!$A$4:$A$157,0)))-Inputs!$B$2*Inputs!$B$3*(1+Inputs!$B$4)^30))</f>
        <v/>
      </c>
      <c r="AH9" s="16">
        <f>IF(OR(32&gt;Inputs!$B$5,$B9=""),"",MAX(0,AG9*(1+INDEX('Annual Returns'!$B$4:$B$157,MATCH($A9+31,'Annual Returns'!$A$4:$A$157,0)))-Inputs!$B$2*Inputs!$B$3*(1+Inputs!$B$4)^31))</f>
        <v/>
      </c>
      <c r="AI9" s="16">
        <f>IF(OR(33&gt;Inputs!$B$5,$B9=""),"",MAX(0,AH9*(1+INDEX('Annual Returns'!$B$4:$B$157,MATCH($A9+32,'Annual Returns'!$A$4:$A$157,0)))-Inputs!$B$2*Inputs!$B$3*(1+Inputs!$B$4)^32))</f>
        <v/>
      </c>
      <c r="AJ9" s="16">
        <f>IF(OR(34&gt;Inputs!$B$5,$B9=""),"",MAX(0,AI9*(1+INDEX('Annual Returns'!$B$4:$B$157,MATCH($A9+33,'Annual Returns'!$A$4:$A$157,0)))-Inputs!$B$2*Inputs!$B$3*(1+Inputs!$B$4)^33))</f>
        <v/>
      </c>
      <c r="AK9" s="16">
        <f>IF(OR(35&gt;Inputs!$B$5,$B9=""),"",MAX(0,AJ9*(1+INDEX('Annual Returns'!$B$4:$B$157,MATCH($A9+34,'Annual Returns'!$A$4:$A$157,0)))-Inputs!$B$2*Inputs!$B$3*(1+Inputs!$B$4)^34))</f>
        <v/>
      </c>
      <c r="AL9" s="16">
        <f>IF(OR(36&gt;Inputs!$B$5,$B9=""),"",MAX(0,AK9*(1+INDEX('Annual Returns'!$B$4:$B$157,MATCH($A9+35,'Annual Returns'!$A$4:$A$157,0)))-Inputs!$B$2*Inputs!$B$3*(1+Inputs!$B$4)^35))</f>
        <v/>
      </c>
      <c r="AM9" s="16">
        <f>IF(OR(37&gt;Inputs!$B$5,$B9=""),"",MAX(0,AL9*(1+INDEX('Annual Returns'!$B$4:$B$157,MATCH($A9+36,'Annual Returns'!$A$4:$A$157,0)))-Inputs!$B$2*Inputs!$B$3*(1+Inputs!$B$4)^36))</f>
        <v/>
      </c>
      <c r="AN9" s="16">
        <f>IF(OR(38&gt;Inputs!$B$5,$B9=""),"",MAX(0,AM9*(1+INDEX('Annual Returns'!$B$4:$B$157,MATCH($A9+37,'Annual Returns'!$A$4:$A$157,0)))-Inputs!$B$2*Inputs!$B$3*(1+Inputs!$B$4)^37))</f>
        <v/>
      </c>
      <c r="AO9" s="16">
        <f>IF(OR(39&gt;Inputs!$B$5,$B9=""),"",MAX(0,AN9*(1+INDEX('Annual Returns'!$B$4:$B$157,MATCH($A9+38,'Annual Returns'!$A$4:$A$157,0)))-Inputs!$B$2*Inputs!$B$3*(1+Inputs!$B$4)^38))</f>
        <v/>
      </c>
      <c r="AP9" s="16">
        <f>IF(OR(40&gt;Inputs!$B$5,$B9=""),"",MAX(0,AO9*(1+INDEX('Annual Returns'!$B$4:$B$157,MATCH($A9+39,'Annual Returns'!$A$4:$A$157,0)))-Inputs!$B$2*Inputs!$B$3*(1+Inputs!$B$4)^39))</f>
        <v/>
      </c>
      <c r="AQ9" s="16">
        <f>IF(OR(41&gt;Inputs!$B$5,$B9=""),"",MAX(0,AP9*(1+INDEX('Annual Returns'!$B$4:$B$157,MATCH($A9+40,'Annual Returns'!$A$4:$A$157,0)))-Inputs!$B$2*Inputs!$B$3*(1+Inputs!$B$4)^40))</f>
        <v/>
      </c>
      <c r="AR9" s="16">
        <f>IF(OR(42&gt;Inputs!$B$5,$B9=""),"",MAX(0,AQ9*(1+INDEX('Annual Returns'!$B$4:$B$157,MATCH($A9+41,'Annual Returns'!$A$4:$A$157,0)))-Inputs!$B$2*Inputs!$B$3*(1+Inputs!$B$4)^41))</f>
        <v/>
      </c>
      <c r="AS9" s="16">
        <f>IF(OR(43&gt;Inputs!$B$5,$B9=""),"",MAX(0,AR9*(1+INDEX('Annual Returns'!$B$4:$B$157,MATCH($A9+42,'Annual Returns'!$A$4:$A$157,0)))-Inputs!$B$2*Inputs!$B$3*(1+Inputs!$B$4)^42))</f>
        <v/>
      </c>
      <c r="AT9" s="16">
        <f>IF(OR(44&gt;Inputs!$B$5,$B9=""),"",MAX(0,AS9*(1+INDEX('Annual Returns'!$B$4:$B$157,MATCH($A9+43,'Annual Returns'!$A$4:$A$157,0)))-Inputs!$B$2*Inputs!$B$3*(1+Inputs!$B$4)^43))</f>
        <v/>
      </c>
      <c r="AU9" s="16">
        <f>IF(OR(45&gt;Inputs!$B$5,$B9=""),"",MAX(0,AT9*(1+INDEX('Annual Returns'!$B$4:$B$157,MATCH($A9+44,'Annual Returns'!$A$4:$A$157,0)))-Inputs!$B$2*Inputs!$B$3*(1+Inputs!$B$4)^44))</f>
        <v/>
      </c>
      <c r="AV9" s="16">
        <f>IF(OR(46&gt;Inputs!$B$5,$B9=""),"",MAX(0,AU9*(1+INDEX('Annual Returns'!$B$4:$B$157,MATCH($A9+45,'Annual Returns'!$A$4:$A$157,0)))-Inputs!$B$2*Inputs!$B$3*(1+Inputs!$B$4)^45))</f>
        <v/>
      </c>
      <c r="AW9" s="16">
        <f>IF(OR(47&gt;Inputs!$B$5,$B9=""),"",MAX(0,AV9*(1+INDEX('Annual Returns'!$B$4:$B$157,MATCH($A9+46,'Annual Returns'!$A$4:$A$157,0)))-Inputs!$B$2*Inputs!$B$3*(1+Inputs!$B$4)^46))</f>
        <v/>
      </c>
      <c r="AX9" s="16">
        <f>IF(OR(48&gt;Inputs!$B$5,$B9=""),"",MAX(0,AW9*(1+INDEX('Annual Returns'!$B$4:$B$157,MATCH($A9+47,'Annual Returns'!$A$4:$A$157,0)))-Inputs!$B$2*Inputs!$B$3*(1+Inputs!$B$4)^47))</f>
        <v/>
      </c>
      <c r="AY9" s="16">
        <f>IF(OR(49&gt;Inputs!$B$5,$B9=""),"",MAX(0,AX9*(1+INDEX('Annual Returns'!$B$4:$B$157,MATCH($A9+48,'Annual Returns'!$A$4:$A$157,0)))-Inputs!$B$2*Inputs!$B$3*(1+Inputs!$B$4)^48))</f>
        <v/>
      </c>
      <c r="AZ9" s="16">
        <f>IF(OR(50&gt;Inputs!$B$5,$B9=""),"",MAX(0,AY9*(1+INDEX('Annual Returns'!$B$4:$B$157,MATCH($A9+49,'Annual Returns'!$A$4:$A$157,0)))-Inputs!$B$2*Inputs!$B$3*(1+Inputs!$B$4)^49))</f>
        <v/>
      </c>
      <c r="BA9" s="16">
        <f>IF(B9="","",INDEX(C9:AZ9,Inputs!$B$5))</f>
        <v/>
      </c>
      <c r="BB9">
        <f>IF(BA9="","",IF(BA9&gt;0,1,0))</f>
        <v/>
      </c>
      <c r="BC9">
        <f>IF(BB9="","",IF(BB9=1,"",MATCH(0,C9:AZ9,0)))</f>
        <v/>
      </c>
    </row>
    <row r="10">
      <c r="A10" t="n">
        <v>1878</v>
      </c>
      <c r="B10" s="16">
        <f>IF(OR($A10+Inputs!$B$5-1&gt;Inputs!$B$7,Inputs!$B$5&gt;50),"",Inputs!$B$2)</f>
        <v/>
      </c>
      <c r="C10" s="16">
        <f>IF(OR(1&gt;Inputs!$B$5,$B10=""),"",MAX(0,B10*(1+INDEX('Annual Returns'!$B$4:$B$157,MATCH($A10+0,'Annual Returns'!$A$4:$A$157,0)))-Inputs!$B$2*Inputs!$B$3*(1+Inputs!$B$4)^0))</f>
        <v/>
      </c>
      <c r="D10" s="16">
        <f>IF(OR(2&gt;Inputs!$B$5,$B10=""),"",MAX(0,C10*(1+INDEX('Annual Returns'!$B$4:$B$157,MATCH($A10+1,'Annual Returns'!$A$4:$A$157,0)))-Inputs!$B$2*Inputs!$B$3*(1+Inputs!$B$4)^1))</f>
        <v/>
      </c>
      <c r="E10" s="16">
        <f>IF(OR(3&gt;Inputs!$B$5,$B10=""),"",MAX(0,D10*(1+INDEX('Annual Returns'!$B$4:$B$157,MATCH($A10+2,'Annual Returns'!$A$4:$A$157,0)))-Inputs!$B$2*Inputs!$B$3*(1+Inputs!$B$4)^2))</f>
        <v/>
      </c>
      <c r="F10" s="16">
        <f>IF(OR(4&gt;Inputs!$B$5,$B10=""),"",MAX(0,E10*(1+INDEX('Annual Returns'!$B$4:$B$157,MATCH($A10+3,'Annual Returns'!$A$4:$A$157,0)))-Inputs!$B$2*Inputs!$B$3*(1+Inputs!$B$4)^3))</f>
        <v/>
      </c>
      <c r="G10" s="16">
        <f>IF(OR(5&gt;Inputs!$B$5,$B10=""),"",MAX(0,F10*(1+INDEX('Annual Returns'!$B$4:$B$157,MATCH($A10+4,'Annual Returns'!$A$4:$A$157,0)))-Inputs!$B$2*Inputs!$B$3*(1+Inputs!$B$4)^4))</f>
        <v/>
      </c>
      <c r="H10" s="16">
        <f>IF(OR(6&gt;Inputs!$B$5,$B10=""),"",MAX(0,G10*(1+INDEX('Annual Returns'!$B$4:$B$157,MATCH($A10+5,'Annual Returns'!$A$4:$A$157,0)))-Inputs!$B$2*Inputs!$B$3*(1+Inputs!$B$4)^5))</f>
        <v/>
      </c>
      <c r="I10" s="16">
        <f>IF(OR(7&gt;Inputs!$B$5,$B10=""),"",MAX(0,H10*(1+INDEX('Annual Returns'!$B$4:$B$157,MATCH($A10+6,'Annual Returns'!$A$4:$A$157,0)))-Inputs!$B$2*Inputs!$B$3*(1+Inputs!$B$4)^6))</f>
        <v/>
      </c>
      <c r="J10" s="16">
        <f>IF(OR(8&gt;Inputs!$B$5,$B10=""),"",MAX(0,I10*(1+INDEX('Annual Returns'!$B$4:$B$157,MATCH($A10+7,'Annual Returns'!$A$4:$A$157,0)))-Inputs!$B$2*Inputs!$B$3*(1+Inputs!$B$4)^7))</f>
        <v/>
      </c>
      <c r="K10" s="16">
        <f>IF(OR(9&gt;Inputs!$B$5,$B10=""),"",MAX(0,J10*(1+INDEX('Annual Returns'!$B$4:$B$157,MATCH($A10+8,'Annual Returns'!$A$4:$A$157,0)))-Inputs!$B$2*Inputs!$B$3*(1+Inputs!$B$4)^8))</f>
        <v/>
      </c>
      <c r="L10" s="16">
        <f>IF(OR(10&gt;Inputs!$B$5,$B10=""),"",MAX(0,K10*(1+INDEX('Annual Returns'!$B$4:$B$157,MATCH($A10+9,'Annual Returns'!$A$4:$A$157,0)))-Inputs!$B$2*Inputs!$B$3*(1+Inputs!$B$4)^9))</f>
        <v/>
      </c>
      <c r="M10" s="16">
        <f>IF(OR(11&gt;Inputs!$B$5,$B10=""),"",MAX(0,L10*(1+INDEX('Annual Returns'!$B$4:$B$157,MATCH($A10+10,'Annual Returns'!$A$4:$A$157,0)))-Inputs!$B$2*Inputs!$B$3*(1+Inputs!$B$4)^10))</f>
        <v/>
      </c>
      <c r="N10" s="16">
        <f>IF(OR(12&gt;Inputs!$B$5,$B10=""),"",MAX(0,M10*(1+INDEX('Annual Returns'!$B$4:$B$157,MATCH($A10+11,'Annual Returns'!$A$4:$A$157,0)))-Inputs!$B$2*Inputs!$B$3*(1+Inputs!$B$4)^11))</f>
        <v/>
      </c>
      <c r="O10" s="16">
        <f>IF(OR(13&gt;Inputs!$B$5,$B10=""),"",MAX(0,N10*(1+INDEX('Annual Returns'!$B$4:$B$157,MATCH($A10+12,'Annual Returns'!$A$4:$A$157,0)))-Inputs!$B$2*Inputs!$B$3*(1+Inputs!$B$4)^12))</f>
        <v/>
      </c>
      <c r="P10" s="16">
        <f>IF(OR(14&gt;Inputs!$B$5,$B10=""),"",MAX(0,O10*(1+INDEX('Annual Returns'!$B$4:$B$157,MATCH($A10+13,'Annual Returns'!$A$4:$A$157,0)))-Inputs!$B$2*Inputs!$B$3*(1+Inputs!$B$4)^13))</f>
        <v/>
      </c>
      <c r="Q10" s="16">
        <f>IF(OR(15&gt;Inputs!$B$5,$B10=""),"",MAX(0,P10*(1+INDEX('Annual Returns'!$B$4:$B$157,MATCH($A10+14,'Annual Returns'!$A$4:$A$157,0)))-Inputs!$B$2*Inputs!$B$3*(1+Inputs!$B$4)^14))</f>
        <v/>
      </c>
      <c r="R10" s="16">
        <f>IF(OR(16&gt;Inputs!$B$5,$B10=""),"",MAX(0,Q10*(1+INDEX('Annual Returns'!$B$4:$B$157,MATCH($A10+15,'Annual Returns'!$A$4:$A$157,0)))-Inputs!$B$2*Inputs!$B$3*(1+Inputs!$B$4)^15))</f>
        <v/>
      </c>
      <c r="S10" s="16">
        <f>IF(OR(17&gt;Inputs!$B$5,$B10=""),"",MAX(0,R10*(1+INDEX('Annual Returns'!$B$4:$B$157,MATCH($A10+16,'Annual Returns'!$A$4:$A$157,0)))-Inputs!$B$2*Inputs!$B$3*(1+Inputs!$B$4)^16))</f>
        <v/>
      </c>
      <c r="T10" s="16">
        <f>IF(OR(18&gt;Inputs!$B$5,$B10=""),"",MAX(0,S10*(1+INDEX('Annual Returns'!$B$4:$B$157,MATCH($A10+17,'Annual Returns'!$A$4:$A$157,0)))-Inputs!$B$2*Inputs!$B$3*(1+Inputs!$B$4)^17))</f>
        <v/>
      </c>
      <c r="U10" s="16">
        <f>IF(OR(19&gt;Inputs!$B$5,$B10=""),"",MAX(0,T10*(1+INDEX('Annual Returns'!$B$4:$B$157,MATCH($A10+18,'Annual Returns'!$A$4:$A$157,0)))-Inputs!$B$2*Inputs!$B$3*(1+Inputs!$B$4)^18))</f>
        <v/>
      </c>
      <c r="V10" s="16">
        <f>IF(OR(20&gt;Inputs!$B$5,$B10=""),"",MAX(0,U10*(1+INDEX('Annual Returns'!$B$4:$B$157,MATCH($A10+19,'Annual Returns'!$A$4:$A$157,0)))-Inputs!$B$2*Inputs!$B$3*(1+Inputs!$B$4)^19))</f>
        <v/>
      </c>
      <c r="W10" s="16">
        <f>IF(OR(21&gt;Inputs!$B$5,$B10=""),"",MAX(0,V10*(1+INDEX('Annual Returns'!$B$4:$B$157,MATCH($A10+20,'Annual Returns'!$A$4:$A$157,0)))-Inputs!$B$2*Inputs!$B$3*(1+Inputs!$B$4)^20))</f>
        <v/>
      </c>
      <c r="X10" s="16">
        <f>IF(OR(22&gt;Inputs!$B$5,$B10=""),"",MAX(0,W10*(1+INDEX('Annual Returns'!$B$4:$B$157,MATCH($A10+21,'Annual Returns'!$A$4:$A$157,0)))-Inputs!$B$2*Inputs!$B$3*(1+Inputs!$B$4)^21))</f>
        <v/>
      </c>
      <c r="Y10" s="16">
        <f>IF(OR(23&gt;Inputs!$B$5,$B10=""),"",MAX(0,X10*(1+INDEX('Annual Returns'!$B$4:$B$157,MATCH($A10+22,'Annual Returns'!$A$4:$A$157,0)))-Inputs!$B$2*Inputs!$B$3*(1+Inputs!$B$4)^22))</f>
        <v/>
      </c>
      <c r="Z10" s="16">
        <f>IF(OR(24&gt;Inputs!$B$5,$B10=""),"",MAX(0,Y10*(1+INDEX('Annual Returns'!$B$4:$B$157,MATCH($A10+23,'Annual Returns'!$A$4:$A$157,0)))-Inputs!$B$2*Inputs!$B$3*(1+Inputs!$B$4)^23))</f>
        <v/>
      </c>
      <c r="AA10" s="16">
        <f>IF(OR(25&gt;Inputs!$B$5,$B10=""),"",MAX(0,Z10*(1+INDEX('Annual Returns'!$B$4:$B$157,MATCH($A10+24,'Annual Returns'!$A$4:$A$157,0)))-Inputs!$B$2*Inputs!$B$3*(1+Inputs!$B$4)^24))</f>
        <v/>
      </c>
      <c r="AB10" s="16">
        <f>IF(OR(26&gt;Inputs!$B$5,$B10=""),"",MAX(0,AA10*(1+INDEX('Annual Returns'!$B$4:$B$157,MATCH($A10+25,'Annual Returns'!$A$4:$A$157,0)))-Inputs!$B$2*Inputs!$B$3*(1+Inputs!$B$4)^25))</f>
        <v/>
      </c>
      <c r="AC10" s="16">
        <f>IF(OR(27&gt;Inputs!$B$5,$B10=""),"",MAX(0,AB10*(1+INDEX('Annual Returns'!$B$4:$B$157,MATCH($A10+26,'Annual Returns'!$A$4:$A$157,0)))-Inputs!$B$2*Inputs!$B$3*(1+Inputs!$B$4)^26))</f>
        <v/>
      </c>
      <c r="AD10" s="16">
        <f>IF(OR(28&gt;Inputs!$B$5,$B10=""),"",MAX(0,AC10*(1+INDEX('Annual Returns'!$B$4:$B$157,MATCH($A10+27,'Annual Returns'!$A$4:$A$157,0)))-Inputs!$B$2*Inputs!$B$3*(1+Inputs!$B$4)^27))</f>
        <v/>
      </c>
      <c r="AE10" s="16">
        <f>IF(OR(29&gt;Inputs!$B$5,$B10=""),"",MAX(0,AD10*(1+INDEX('Annual Returns'!$B$4:$B$157,MATCH($A10+28,'Annual Returns'!$A$4:$A$157,0)))-Inputs!$B$2*Inputs!$B$3*(1+Inputs!$B$4)^28))</f>
        <v/>
      </c>
      <c r="AF10" s="16">
        <f>IF(OR(30&gt;Inputs!$B$5,$B10=""),"",MAX(0,AE10*(1+INDEX('Annual Returns'!$B$4:$B$157,MATCH($A10+29,'Annual Returns'!$A$4:$A$157,0)))-Inputs!$B$2*Inputs!$B$3*(1+Inputs!$B$4)^29))</f>
        <v/>
      </c>
      <c r="AG10" s="16">
        <f>IF(OR(31&gt;Inputs!$B$5,$B10=""),"",MAX(0,AF10*(1+INDEX('Annual Returns'!$B$4:$B$157,MATCH($A10+30,'Annual Returns'!$A$4:$A$157,0)))-Inputs!$B$2*Inputs!$B$3*(1+Inputs!$B$4)^30))</f>
        <v/>
      </c>
      <c r="AH10" s="16">
        <f>IF(OR(32&gt;Inputs!$B$5,$B10=""),"",MAX(0,AG10*(1+INDEX('Annual Returns'!$B$4:$B$157,MATCH($A10+31,'Annual Returns'!$A$4:$A$157,0)))-Inputs!$B$2*Inputs!$B$3*(1+Inputs!$B$4)^31))</f>
        <v/>
      </c>
      <c r="AI10" s="16">
        <f>IF(OR(33&gt;Inputs!$B$5,$B10=""),"",MAX(0,AH10*(1+INDEX('Annual Returns'!$B$4:$B$157,MATCH($A10+32,'Annual Returns'!$A$4:$A$157,0)))-Inputs!$B$2*Inputs!$B$3*(1+Inputs!$B$4)^32))</f>
        <v/>
      </c>
      <c r="AJ10" s="16">
        <f>IF(OR(34&gt;Inputs!$B$5,$B10=""),"",MAX(0,AI10*(1+INDEX('Annual Returns'!$B$4:$B$157,MATCH($A10+33,'Annual Returns'!$A$4:$A$157,0)))-Inputs!$B$2*Inputs!$B$3*(1+Inputs!$B$4)^33))</f>
        <v/>
      </c>
      <c r="AK10" s="16">
        <f>IF(OR(35&gt;Inputs!$B$5,$B10=""),"",MAX(0,AJ10*(1+INDEX('Annual Returns'!$B$4:$B$157,MATCH($A10+34,'Annual Returns'!$A$4:$A$157,0)))-Inputs!$B$2*Inputs!$B$3*(1+Inputs!$B$4)^34))</f>
        <v/>
      </c>
      <c r="AL10" s="16">
        <f>IF(OR(36&gt;Inputs!$B$5,$B10=""),"",MAX(0,AK10*(1+INDEX('Annual Returns'!$B$4:$B$157,MATCH($A10+35,'Annual Returns'!$A$4:$A$157,0)))-Inputs!$B$2*Inputs!$B$3*(1+Inputs!$B$4)^35))</f>
        <v/>
      </c>
      <c r="AM10" s="16">
        <f>IF(OR(37&gt;Inputs!$B$5,$B10=""),"",MAX(0,AL10*(1+INDEX('Annual Returns'!$B$4:$B$157,MATCH($A10+36,'Annual Returns'!$A$4:$A$157,0)))-Inputs!$B$2*Inputs!$B$3*(1+Inputs!$B$4)^36))</f>
        <v/>
      </c>
      <c r="AN10" s="16">
        <f>IF(OR(38&gt;Inputs!$B$5,$B10=""),"",MAX(0,AM10*(1+INDEX('Annual Returns'!$B$4:$B$157,MATCH($A10+37,'Annual Returns'!$A$4:$A$157,0)))-Inputs!$B$2*Inputs!$B$3*(1+Inputs!$B$4)^37))</f>
        <v/>
      </c>
      <c r="AO10" s="16">
        <f>IF(OR(39&gt;Inputs!$B$5,$B10=""),"",MAX(0,AN10*(1+INDEX('Annual Returns'!$B$4:$B$157,MATCH($A10+38,'Annual Returns'!$A$4:$A$157,0)))-Inputs!$B$2*Inputs!$B$3*(1+Inputs!$B$4)^38))</f>
        <v/>
      </c>
      <c r="AP10" s="16">
        <f>IF(OR(40&gt;Inputs!$B$5,$B10=""),"",MAX(0,AO10*(1+INDEX('Annual Returns'!$B$4:$B$157,MATCH($A10+39,'Annual Returns'!$A$4:$A$157,0)))-Inputs!$B$2*Inputs!$B$3*(1+Inputs!$B$4)^39))</f>
        <v/>
      </c>
      <c r="AQ10" s="16">
        <f>IF(OR(41&gt;Inputs!$B$5,$B10=""),"",MAX(0,AP10*(1+INDEX('Annual Returns'!$B$4:$B$157,MATCH($A10+40,'Annual Returns'!$A$4:$A$157,0)))-Inputs!$B$2*Inputs!$B$3*(1+Inputs!$B$4)^40))</f>
        <v/>
      </c>
      <c r="AR10" s="16">
        <f>IF(OR(42&gt;Inputs!$B$5,$B10=""),"",MAX(0,AQ10*(1+INDEX('Annual Returns'!$B$4:$B$157,MATCH($A10+41,'Annual Returns'!$A$4:$A$157,0)))-Inputs!$B$2*Inputs!$B$3*(1+Inputs!$B$4)^41))</f>
        <v/>
      </c>
      <c r="AS10" s="16">
        <f>IF(OR(43&gt;Inputs!$B$5,$B10=""),"",MAX(0,AR10*(1+INDEX('Annual Returns'!$B$4:$B$157,MATCH($A10+42,'Annual Returns'!$A$4:$A$157,0)))-Inputs!$B$2*Inputs!$B$3*(1+Inputs!$B$4)^42))</f>
        <v/>
      </c>
      <c r="AT10" s="16">
        <f>IF(OR(44&gt;Inputs!$B$5,$B10=""),"",MAX(0,AS10*(1+INDEX('Annual Returns'!$B$4:$B$157,MATCH($A10+43,'Annual Returns'!$A$4:$A$157,0)))-Inputs!$B$2*Inputs!$B$3*(1+Inputs!$B$4)^43))</f>
        <v/>
      </c>
      <c r="AU10" s="16">
        <f>IF(OR(45&gt;Inputs!$B$5,$B10=""),"",MAX(0,AT10*(1+INDEX('Annual Returns'!$B$4:$B$157,MATCH($A10+44,'Annual Returns'!$A$4:$A$157,0)))-Inputs!$B$2*Inputs!$B$3*(1+Inputs!$B$4)^44))</f>
        <v/>
      </c>
      <c r="AV10" s="16">
        <f>IF(OR(46&gt;Inputs!$B$5,$B10=""),"",MAX(0,AU10*(1+INDEX('Annual Returns'!$B$4:$B$157,MATCH($A10+45,'Annual Returns'!$A$4:$A$157,0)))-Inputs!$B$2*Inputs!$B$3*(1+Inputs!$B$4)^45))</f>
        <v/>
      </c>
      <c r="AW10" s="16">
        <f>IF(OR(47&gt;Inputs!$B$5,$B10=""),"",MAX(0,AV10*(1+INDEX('Annual Returns'!$B$4:$B$157,MATCH($A10+46,'Annual Returns'!$A$4:$A$157,0)))-Inputs!$B$2*Inputs!$B$3*(1+Inputs!$B$4)^46))</f>
        <v/>
      </c>
      <c r="AX10" s="16">
        <f>IF(OR(48&gt;Inputs!$B$5,$B10=""),"",MAX(0,AW10*(1+INDEX('Annual Returns'!$B$4:$B$157,MATCH($A10+47,'Annual Returns'!$A$4:$A$157,0)))-Inputs!$B$2*Inputs!$B$3*(1+Inputs!$B$4)^47))</f>
        <v/>
      </c>
      <c r="AY10" s="16">
        <f>IF(OR(49&gt;Inputs!$B$5,$B10=""),"",MAX(0,AX10*(1+INDEX('Annual Returns'!$B$4:$B$157,MATCH($A10+48,'Annual Returns'!$A$4:$A$157,0)))-Inputs!$B$2*Inputs!$B$3*(1+Inputs!$B$4)^48))</f>
        <v/>
      </c>
      <c r="AZ10" s="16">
        <f>IF(OR(50&gt;Inputs!$B$5,$B10=""),"",MAX(0,AY10*(1+INDEX('Annual Returns'!$B$4:$B$157,MATCH($A10+49,'Annual Returns'!$A$4:$A$157,0)))-Inputs!$B$2*Inputs!$B$3*(1+Inputs!$B$4)^49))</f>
        <v/>
      </c>
      <c r="BA10" s="16">
        <f>IF(B10="","",INDEX(C10:AZ10,Inputs!$B$5))</f>
        <v/>
      </c>
      <c r="BB10">
        <f>IF(BA10="","",IF(BA10&gt;0,1,0))</f>
        <v/>
      </c>
      <c r="BC10">
        <f>IF(BB10="","",IF(BB10=1,"",MATCH(0,C10:AZ10,0)))</f>
        <v/>
      </c>
    </row>
    <row r="11">
      <c r="A11" t="n">
        <v>1879</v>
      </c>
      <c r="B11" s="16">
        <f>IF(OR($A11+Inputs!$B$5-1&gt;Inputs!$B$7,Inputs!$B$5&gt;50),"",Inputs!$B$2)</f>
        <v/>
      </c>
      <c r="C11" s="16">
        <f>IF(OR(1&gt;Inputs!$B$5,$B11=""),"",MAX(0,B11*(1+INDEX('Annual Returns'!$B$4:$B$157,MATCH($A11+0,'Annual Returns'!$A$4:$A$157,0)))-Inputs!$B$2*Inputs!$B$3*(1+Inputs!$B$4)^0))</f>
        <v/>
      </c>
      <c r="D11" s="16">
        <f>IF(OR(2&gt;Inputs!$B$5,$B11=""),"",MAX(0,C11*(1+INDEX('Annual Returns'!$B$4:$B$157,MATCH($A11+1,'Annual Returns'!$A$4:$A$157,0)))-Inputs!$B$2*Inputs!$B$3*(1+Inputs!$B$4)^1))</f>
        <v/>
      </c>
      <c r="E11" s="16">
        <f>IF(OR(3&gt;Inputs!$B$5,$B11=""),"",MAX(0,D11*(1+INDEX('Annual Returns'!$B$4:$B$157,MATCH($A11+2,'Annual Returns'!$A$4:$A$157,0)))-Inputs!$B$2*Inputs!$B$3*(1+Inputs!$B$4)^2))</f>
        <v/>
      </c>
      <c r="F11" s="16">
        <f>IF(OR(4&gt;Inputs!$B$5,$B11=""),"",MAX(0,E11*(1+INDEX('Annual Returns'!$B$4:$B$157,MATCH($A11+3,'Annual Returns'!$A$4:$A$157,0)))-Inputs!$B$2*Inputs!$B$3*(1+Inputs!$B$4)^3))</f>
        <v/>
      </c>
      <c r="G11" s="16">
        <f>IF(OR(5&gt;Inputs!$B$5,$B11=""),"",MAX(0,F11*(1+INDEX('Annual Returns'!$B$4:$B$157,MATCH($A11+4,'Annual Returns'!$A$4:$A$157,0)))-Inputs!$B$2*Inputs!$B$3*(1+Inputs!$B$4)^4))</f>
        <v/>
      </c>
      <c r="H11" s="16">
        <f>IF(OR(6&gt;Inputs!$B$5,$B11=""),"",MAX(0,G11*(1+INDEX('Annual Returns'!$B$4:$B$157,MATCH($A11+5,'Annual Returns'!$A$4:$A$157,0)))-Inputs!$B$2*Inputs!$B$3*(1+Inputs!$B$4)^5))</f>
        <v/>
      </c>
      <c r="I11" s="16">
        <f>IF(OR(7&gt;Inputs!$B$5,$B11=""),"",MAX(0,H11*(1+INDEX('Annual Returns'!$B$4:$B$157,MATCH($A11+6,'Annual Returns'!$A$4:$A$157,0)))-Inputs!$B$2*Inputs!$B$3*(1+Inputs!$B$4)^6))</f>
        <v/>
      </c>
      <c r="J11" s="16">
        <f>IF(OR(8&gt;Inputs!$B$5,$B11=""),"",MAX(0,I11*(1+INDEX('Annual Returns'!$B$4:$B$157,MATCH($A11+7,'Annual Returns'!$A$4:$A$157,0)))-Inputs!$B$2*Inputs!$B$3*(1+Inputs!$B$4)^7))</f>
        <v/>
      </c>
      <c r="K11" s="16">
        <f>IF(OR(9&gt;Inputs!$B$5,$B11=""),"",MAX(0,J11*(1+INDEX('Annual Returns'!$B$4:$B$157,MATCH($A11+8,'Annual Returns'!$A$4:$A$157,0)))-Inputs!$B$2*Inputs!$B$3*(1+Inputs!$B$4)^8))</f>
        <v/>
      </c>
      <c r="L11" s="16">
        <f>IF(OR(10&gt;Inputs!$B$5,$B11=""),"",MAX(0,K11*(1+INDEX('Annual Returns'!$B$4:$B$157,MATCH($A11+9,'Annual Returns'!$A$4:$A$157,0)))-Inputs!$B$2*Inputs!$B$3*(1+Inputs!$B$4)^9))</f>
        <v/>
      </c>
      <c r="M11" s="16">
        <f>IF(OR(11&gt;Inputs!$B$5,$B11=""),"",MAX(0,L11*(1+INDEX('Annual Returns'!$B$4:$B$157,MATCH($A11+10,'Annual Returns'!$A$4:$A$157,0)))-Inputs!$B$2*Inputs!$B$3*(1+Inputs!$B$4)^10))</f>
        <v/>
      </c>
      <c r="N11" s="16">
        <f>IF(OR(12&gt;Inputs!$B$5,$B11=""),"",MAX(0,M11*(1+INDEX('Annual Returns'!$B$4:$B$157,MATCH($A11+11,'Annual Returns'!$A$4:$A$157,0)))-Inputs!$B$2*Inputs!$B$3*(1+Inputs!$B$4)^11))</f>
        <v/>
      </c>
      <c r="O11" s="16">
        <f>IF(OR(13&gt;Inputs!$B$5,$B11=""),"",MAX(0,N11*(1+INDEX('Annual Returns'!$B$4:$B$157,MATCH($A11+12,'Annual Returns'!$A$4:$A$157,0)))-Inputs!$B$2*Inputs!$B$3*(1+Inputs!$B$4)^12))</f>
        <v/>
      </c>
      <c r="P11" s="16">
        <f>IF(OR(14&gt;Inputs!$B$5,$B11=""),"",MAX(0,O11*(1+INDEX('Annual Returns'!$B$4:$B$157,MATCH($A11+13,'Annual Returns'!$A$4:$A$157,0)))-Inputs!$B$2*Inputs!$B$3*(1+Inputs!$B$4)^13))</f>
        <v/>
      </c>
      <c r="Q11" s="16">
        <f>IF(OR(15&gt;Inputs!$B$5,$B11=""),"",MAX(0,P11*(1+INDEX('Annual Returns'!$B$4:$B$157,MATCH($A11+14,'Annual Returns'!$A$4:$A$157,0)))-Inputs!$B$2*Inputs!$B$3*(1+Inputs!$B$4)^14))</f>
        <v/>
      </c>
      <c r="R11" s="16">
        <f>IF(OR(16&gt;Inputs!$B$5,$B11=""),"",MAX(0,Q11*(1+INDEX('Annual Returns'!$B$4:$B$157,MATCH($A11+15,'Annual Returns'!$A$4:$A$157,0)))-Inputs!$B$2*Inputs!$B$3*(1+Inputs!$B$4)^15))</f>
        <v/>
      </c>
      <c r="S11" s="16">
        <f>IF(OR(17&gt;Inputs!$B$5,$B11=""),"",MAX(0,R11*(1+INDEX('Annual Returns'!$B$4:$B$157,MATCH($A11+16,'Annual Returns'!$A$4:$A$157,0)))-Inputs!$B$2*Inputs!$B$3*(1+Inputs!$B$4)^16))</f>
        <v/>
      </c>
      <c r="T11" s="16">
        <f>IF(OR(18&gt;Inputs!$B$5,$B11=""),"",MAX(0,S11*(1+INDEX('Annual Returns'!$B$4:$B$157,MATCH($A11+17,'Annual Returns'!$A$4:$A$157,0)))-Inputs!$B$2*Inputs!$B$3*(1+Inputs!$B$4)^17))</f>
        <v/>
      </c>
      <c r="U11" s="16">
        <f>IF(OR(19&gt;Inputs!$B$5,$B11=""),"",MAX(0,T11*(1+INDEX('Annual Returns'!$B$4:$B$157,MATCH($A11+18,'Annual Returns'!$A$4:$A$157,0)))-Inputs!$B$2*Inputs!$B$3*(1+Inputs!$B$4)^18))</f>
        <v/>
      </c>
      <c r="V11" s="16">
        <f>IF(OR(20&gt;Inputs!$B$5,$B11=""),"",MAX(0,U11*(1+INDEX('Annual Returns'!$B$4:$B$157,MATCH($A11+19,'Annual Returns'!$A$4:$A$157,0)))-Inputs!$B$2*Inputs!$B$3*(1+Inputs!$B$4)^19))</f>
        <v/>
      </c>
      <c r="W11" s="16">
        <f>IF(OR(21&gt;Inputs!$B$5,$B11=""),"",MAX(0,V11*(1+INDEX('Annual Returns'!$B$4:$B$157,MATCH($A11+20,'Annual Returns'!$A$4:$A$157,0)))-Inputs!$B$2*Inputs!$B$3*(1+Inputs!$B$4)^20))</f>
        <v/>
      </c>
      <c r="X11" s="16">
        <f>IF(OR(22&gt;Inputs!$B$5,$B11=""),"",MAX(0,W11*(1+INDEX('Annual Returns'!$B$4:$B$157,MATCH($A11+21,'Annual Returns'!$A$4:$A$157,0)))-Inputs!$B$2*Inputs!$B$3*(1+Inputs!$B$4)^21))</f>
        <v/>
      </c>
      <c r="Y11" s="16">
        <f>IF(OR(23&gt;Inputs!$B$5,$B11=""),"",MAX(0,X11*(1+INDEX('Annual Returns'!$B$4:$B$157,MATCH($A11+22,'Annual Returns'!$A$4:$A$157,0)))-Inputs!$B$2*Inputs!$B$3*(1+Inputs!$B$4)^22))</f>
        <v/>
      </c>
      <c r="Z11" s="16">
        <f>IF(OR(24&gt;Inputs!$B$5,$B11=""),"",MAX(0,Y11*(1+INDEX('Annual Returns'!$B$4:$B$157,MATCH($A11+23,'Annual Returns'!$A$4:$A$157,0)))-Inputs!$B$2*Inputs!$B$3*(1+Inputs!$B$4)^23))</f>
        <v/>
      </c>
      <c r="AA11" s="16">
        <f>IF(OR(25&gt;Inputs!$B$5,$B11=""),"",MAX(0,Z11*(1+INDEX('Annual Returns'!$B$4:$B$157,MATCH($A11+24,'Annual Returns'!$A$4:$A$157,0)))-Inputs!$B$2*Inputs!$B$3*(1+Inputs!$B$4)^24))</f>
        <v/>
      </c>
      <c r="AB11" s="16">
        <f>IF(OR(26&gt;Inputs!$B$5,$B11=""),"",MAX(0,AA11*(1+INDEX('Annual Returns'!$B$4:$B$157,MATCH($A11+25,'Annual Returns'!$A$4:$A$157,0)))-Inputs!$B$2*Inputs!$B$3*(1+Inputs!$B$4)^25))</f>
        <v/>
      </c>
      <c r="AC11" s="16">
        <f>IF(OR(27&gt;Inputs!$B$5,$B11=""),"",MAX(0,AB11*(1+INDEX('Annual Returns'!$B$4:$B$157,MATCH($A11+26,'Annual Returns'!$A$4:$A$157,0)))-Inputs!$B$2*Inputs!$B$3*(1+Inputs!$B$4)^26))</f>
        <v/>
      </c>
      <c r="AD11" s="16">
        <f>IF(OR(28&gt;Inputs!$B$5,$B11=""),"",MAX(0,AC11*(1+INDEX('Annual Returns'!$B$4:$B$157,MATCH($A11+27,'Annual Returns'!$A$4:$A$157,0)))-Inputs!$B$2*Inputs!$B$3*(1+Inputs!$B$4)^27))</f>
        <v/>
      </c>
      <c r="AE11" s="16">
        <f>IF(OR(29&gt;Inputs!$B$5,$B11=""),"",MAX(0,AD11*(1+INDEX('Annual Returns'!$B$4:$B$157,MATCH($A11+28,'Annual Returns'!$A$4:$A$157,0)))-Inputs!$B$2*Inputs!$B$3*(1+Inputs!$B$4)^28))</f>
        <v/>
      </c>
      <c r="AF11" s="16">
        <f>IF(OR(30&gt;Inputs!$B$5,$B11=""),"",MAX(0,AE11*(1+INDEX('Annual Returns'!$B$4:$B$157,MATCH($A11+29,'Annual Returns'!$A$4:$A$157,0)))-Inputs!$B$2*Inputs!$B$3*(1+Inputs!$B$4)^29))</f>
        <v/>
      </c>
      <c r="AG11" s="16">
        <f>IF(OR(31&gt;Inputs!$B$5,$B11=""),"",MAX(0,AF11*(1+INDEX('Annual Returns'!$B$4:$B$157,MATCH($A11+30,'Annual Returns'!$A$4:$A$157,0)))-Inputs!$B$2*Inputs!$B$3*(1+Inputs!$B$4)^30))</f>
        <v/>
      </c>
      <c r="AH11" s="16">
        <f>IF(OR(32&gt;Inputs!$B$5,$B11=""),"",MAX(0,AG11*(1+INDEX('Annual Returns'!$B$4:$B$157,MATCH($A11+31,'Annual Returns'!$A$4:$A$157,0)))-Inputs!$B$2*Inputs!$B$3*(1+Inputs!$B$4)^31))</f>
        <v/>
      </c>
      <c r="AI11" s="16">
        <f>IF(OR(33&gt;Inputs!$B$5,$B11=""),"",MAX(0,AH11*(1+INDEX('Annual Returns'!$B$4:$B$157,MATCH($A11+32,'Annual Returns'!$A$4:$A$157,0)))-Inputs!$B$2*Inputs!$B$3*(1+Inputs!$B$4)^32))</f>
        <v/>
      </c>
      <c r="AJ11" s="16">
        <f>IF(OR(34&gt;Inputs!$B$5,$B11=""),"",MAX(0,AI11*(1+INDEX('Annual Returns'!$B$4:$B$157,MATCH($A11+33,'Annual Returns'!$A$4:$A$157,0)))-Inputs!$B$2*Inputs!$B$3*(1+Inputs!$B$4)^33))</f>
        <v/>
      </c>
      <c r="AK11" s="16">
        <f>IF(OR(35&gt;Inputs!$B$5,$B11=""),"",MAX(0,AJ11*(1+INDEX('Annual Returns'!$B$4:$B$157,MATCH($A11+34,'Annual Returns'!$A$4:$A$157,0)))-Inputs!$B$2*Inputs!$B$3*(1+Inputs!$B$4)^34))</f>
        <v/>
      </c>
      <c r="AL11" s="16">
        <f>IF(OR(36&gt;Inputs!$B$5,$B11=""),"",MAX(0,AK11*(1+INDEX('Annual Returns'!$B$4:$B$157,MATCH($A11+35,'Annual Returns'!$A$4:$A$157,0)))-Inputs!$B$2*Inputs!$B$3*(1+Inputs!$B$4)^35))</f>
        <v/>
      </c>
      <c r="AM11" s="16">
        <f>IF(OR(37&gt;Inputs!$B$5,$B11=""),"",MAX(0,AL11*(1+INDEX('Annual Returns'!$B$4:$B$157,MATCH($A11+36,'Annual Returns'!$A$4:$A$157,0)))-Inputs!$B$2*Inputs!$B$3*(1+Inputs!$B$4)^36))</f>
        <v/>
      </c>
      <c r="AN11" s="16">
        <f>IF(OR(38&gt;Inputs!$B$5,$B11=""),"",MAX(0,AM11*(1+INDEX('Annual Returns'!$B$4:$B$157,MATCH($A11+37,'Annual Returns'!$A$4:$A$157,0)))-Inputs!$B$2*Inputs!$B$3*(1+Inputs!$B$4)^37))</f>
        <v/>
      </c>
      <c r="AO11" s="16">
        <f>IF(OR(39&gt;Inputs!$B$5,$B11=""),"",MAX(0,AN11*(1+INDEX('Annual Returns'!$B$4:$B$157,MATCH($A11+38,'Annual Returns'!$A$4:$A$157,0)))-Inputs!$B$2*Inputs!$B$3*(1+Inputs!$B$4)^38))</f>
        <v/>
      </c>
      <c r="AP11" s="16">
        <f>IF(OR(40&gt;Inputs!$B$5,$B11=""),"",MAX(0,AO11*(1+INDEX('Annual Returns'!$B$4:$B$157,MATCH($A11+39,'Annual Returns'!$A$4:$A$157,0)))-Inputs!$B$2*Inputs!$B$3*(1+Inputs!$B$4)^39))</f>
        <v/>
      </c>
      <c r="AQ11" s="16">
        <f>IF(OR(41&gt;Inputs!$B$5,$B11=""),"",MAX(0,AP11*(1+INDEX('Annual Returns'!$B$4:$B$157,MATCH($A11+40,'Annual Returns'!$A$4:$A$157,0)))-Inputs!$B$2*Inputs!$B$3*(1+Inputs!$B$4)^40))</f>
        <v/>
      </c>
      <c r="AR11" s="16">
        <f>IF(OR(42&gt;Inputs!$B$5,$B11=""),"",MAX(0,AQ11*(1+INDEX('Annual Returns'!$B$4:$B$157,MATCH($A11+41,'Annual Returns'!$A$4:$A$157,0)))-Inputs!$B$2*Inputs!$B$3*(1+Inputs!$B$4)^41))</f>
        <v/>
      </c>
      <c r="AS11" s="16">
        <f>IF(OR(43&gt;Inputs!$B$5,$B11=""),"",MAX(0,AR11*(1+INDEX('Annual Returns'!$B$4:$B$157,MATCH($A11+42,'Annual Returns'!$A$4:$A$157,0)))-Inputs!$B$2*Inputs!$B$3*(1+Inputs!$B$4)^42))</f>
        <v/>
      </c>
      <c r="AT11" s="16">
        <f>IF(OR(44&gt;Inputs!$B$5,$B11=""),"",MAX(0,AS11*(1+INDEX('Annual Returns'!$B$4:$B$157,MATCH($A11+43,'Annual Returns'!$A$4:$A$157,0)))-Inputs!$B$2*Inputs!$B$3*(1+Inputs!$B$4)^43))</f>
        <v/>
      </c>
      <c r="AU11" s="16">
        <f>IF(OR(45&gt;Inputs!$B$5,$B11=""),"",MAX(0,AT11*(1+INDEX('Annual Returns'!$B$4:$B$157,MATCH($A11+44,'Annual Returns'!$A$4:$A$157,0)))-Inputs!$B$2*Inputs!$B$3*(1+Inputs!$B$4)^44))</f>
        <v/>
      </c>
      <c r="AV11" s="16">
        <f>IF(OR(46&gt;Inputs!$B$5,$B11=""),"",MAX(0,AU11*(1+INDEX('Annual Returns'!$B$4:$B$157,MATCH($A11+45,'Annual Returns'!$A$4:$A$157,0)))-Inputs!$B$2*Inputs!$B$3*(1+Inputs!$B$4)^45))</f>
        <v/>
      </c>
      <c r="AW11" s="16">
        <f>IF(OR(47&gt;Inputs!$B$5,$B11=""),"",MAX(0,AV11*(1+INDEX('Annual Returns'!$B$4:$B$157,MATCH($A11+46,'Annual Returns'!$A$4:$A$157,0)))-Inputs!$B$2*Inputs!$B$3*(1+Inputs!$B$4)^46))</f>
        <v/>
      </c>
      <c r="AX11" s="16">
        <f>IF(OR(48&gt;Inputs!$B$5,$B11=""),"",MAX(0,AW11*(1+INDEX('Annual Returns'!$B$4:$B$157,MATCH($A11+47,'Annual Returns'!$A$4:$A$157,0)))-Inputs!$B$2*Inputs!$B$3*(1+Inputs!$B$4)^47))</f>
        <v/>
      </c>
      <c r="AY11" s="16">
        <f>IF(OR(49&gt;Inputs!$B$5,$B11=""),"",MAX(0,AX11*(1+INDEX('Annual Returns'!$B$4:$B$157,MATCH($A11+48,'Annual Returns'!$A$4:$A$157,0)))-Inputs!$B$2*Inputs!$B$3*(1+Inputs!$B$4)^48))</f>
        <v/>
      </c>
      <c r="AZ11" s="16">
        <f>IF(OR(50&gt;Inputs!$B$5,$B11=""),"",MAX(0,AY11*(1+INDEX('Annual Returns'!$B$4:$B$157,MATCH($A11+49,'Annual Returns'!$A$4:$A$157,0)))-Inputs!$B$2*Inputs!$B$3*(1+Inputs!$B$4)^49))</f>
        <v/>
      </c>
      <c r="BA11" s="16">
        <f>IF(B11="","",INDEX(C11:AZ11,Inputs!$B$5))</f>
        <v/>
      </c>
      <c r="BB11">
        <f>IF(BA11="","",IF(BA11&gt;0,1,0))</f>
        <v/>
      </c>
      <c r="BC11">
        <f>IF(BB11="","",IF(BB11=1,"",MATCH(0,C11:AZ11,0)))</f>
        <v/>
      </c>
    </row>
    <row r="12">
      <c r="A12" t="n">
        <v>1880</v>
      </c>
      <c r="B12" s="16">
        <f>IF(OR($A12+Inputs!$B$5-1&gt;Inputs!$B$7,Inputs!$B$5&gt;50),"",Inputs!$B$2)</f>
        <v/>
      </c>
      <c r="C12" s="16">
        <f>IF(OR(1&gt;Inputs!$B$5,$B12=""),"",MAX(0,B12*(1+INDEX('Annual Returns'!$B$4:$B$157,MATCH($A12+0,'Annual Returns'!$A$4:$A$157,0)))-Inputs!$B$2*Inputs!$B$3*(1+Inputs!$B$4)^0))</f>
        <v/>
      </c>
      <c r="D12" s="16">
        <f>IF(OR(2&gt;Inputs!$B$5,$B12=""),"",MAX(0,C12*(1+INDEX('Annual Returns'!$B$4:$B$157,MATCH($A12+1,'Annual Returns'!$A$4:$A$157,0)))-Inputs!$B$2*Inputs!$B$3*(1+Inputs!$B$4)^1))</f>
        <v/>
      </c>
      <c r="E12" s="16">
        <f>IF(OR(3&gt;Inputs!$B$5,$B12=""),"",MAX(0,D12*(1+INDEX('Annual Returns'!$B$4:$B$157,MATCH($A12+2,'Annual Returns'!$A$4:$A$157,0)))-Inputs!$B$2*Inputs!$B$3*(1+Inputs!$B$4)^2))</f>
        <v/>
      </c>
      <c r="F12" s="16">
        <f>IF(OR(4&gt;Inputs!$B$5,$B12=""),"",MAX(0,E12*(1+INDEX('Annual Returns'!$B$4:$B$157,MATCH($A12+3,'Annual Returns'!$A$4:$A$157,0)))-Inputs!$B$2*Inputs!$B$3*(1+Inputs!$B$4)^3))</f>
        <v/>
      </c>
      <c r="G12" s="16">
        <f>IF(OR(5&gt;Inputs!$B$5,$B12=""),"",MAX(0,F12*(1+INDEX('Annual Returns'!$B$4:$B$157,MATCH($A12+4,'Annual Returns'!$A$4:$A$157,0)))-Inputs!$B$2*Inputs!$B$3*(1+Inputs!$B$4)^4))</f>
        <v/>
      </c>
      <c r="H12" s="16">
        <f>IF(OR(6&gt;Inputs!$B$5,$B12=""),"",MAX(0,G12*(1+INDEX('Annual Returns'!$B$4:$B$157,MATCH($A12+5,'Annual Returns'!$A$4:$A$157,0)))-Inputs!$B$2*Inputs!$B$3*(1+Inputs!$B$4)^5))</f>
        <v/>
      </c>
      <c r="I12" s="16">
        <f>IF(OR(7&gt;Inputs!$B$5,$B12=""),"",MAX(0,H12*(1+INDEX('Annual Returns'!$B$4:$B$157,MATCH($A12+6,'Annual Returns'!$A$4:$A$157,0)))-Inputs!$B$2*Inputs!$B$3*(1+Inputs!$B$4)^6))</f>
        <v/>
      </c>
      <c r="J12" s="16">
        <f>IF(OR(8&gt;Inputs!$B$5,$B12=""),"",MAX(0,I12*(1+INDEX('Annual Returns'!$B$4:$B$157,MATCH($A12+7,'Annual Returns'!$A$4:$A$157,0)))-Inputs!$B$2*Inputs!$B$3*(1+Inputs!$B$4)^7))</f>
        <v/>
      </c>
      <c r="K12" s="16">
        <f>IF(OR(9&gt;Inputs!$B$5,$B12=""),"",MAX(0,J12*(1+INDEX('Annual Returns'!$B$4:$B$157,MATCH($A12+8,'Annual Returns'!$A$4:$A$157,0)))-Inputs!$B$2*Inputs!$B$3*(1+Inputs!$B$4)^8))</f>
        <v/>
      </c>
      <c r="L12" s="16">
        <f>IF(OR(10&gt;Inputs!$B$5,$B12=""),"",MAX(0,K12*(1+INDEX('Annual Returns'!$B$4:$B$157,MATCH($A12+9,'Annual Returns'!$A$4:$A$157,0)))-Inputs!$B$2*Inputs!$B$3*(1+Inputs!$B$4)^9))</f>
        <v/>
      </c>
      <c r="M12" s="16">
        <f>IF(OR(11&gt;Inputs!$B$5,$B12=""),"",MAX(0,L12*(1+INDEX('Annual Returns'!$B$4:$B$157,MATCH($A12+10,'Annual Returns'!$A$4:$A$157,0)))-Inputs!$B$2*Inputs!$B$3*(1+Inputs!$B$4)^10))</f>
        <v/>
      </c>
      <c r="N12" s="16">
        <f>IF(OR(12&gt;Inputs!$B$5,$B12=""),"",MAX(0,M12*(1+INDEX('Annual Returns'!$B$4:$B$157,MATCH($A12+11,'Annual Returns'!$A$4:$A$157,0)))-Inputs!$B$2*Inputs!$B$3*(1+Inputs!$B$4)^11))</f>
        <v/>
      </c>
      <c r="O12" s="16">
        <f>IF(OR(13&gt;Inputs!$B$5,$B12=""),"",MAX(0,N12*(1+INDEX('Annual Returns'!$B$4:$B$157,MATCH($A12+12,'Annual Returns'!$A$4:$A$157,0)))-Inputs!$B$2*Inputs!$B$3*(1+Inputs!$B$4)^12))</f>
        <v/>
      </c>
      <c r="P12" s="16">
        <f>IF(OR(14&gt;Inputs!$B$5,$B12=""),"",MAX(0,O12*(1+INDEX('Annual Returns'!$B$4:$B$157,MATCH($A12+13,'Annual Returns'!$A$4:$A$157,0)))-Inputs!$B$2*Inputs!$B$3*(1+Inputs!$B$4)^13))</f>
        <v/>
      </c>
      <c r="Q12" s="16">
        <f>IF(OR(15&gt;Inputs!$B$5,$B12=""),"",MAX(0,P12*(1+INDEX('Annual Returns'!$B$4:$B$157,MATCH($A12+14,'Annual Returns'!$A$4:$A$157,0)))-Inputs!$B$2*Inputs!$B$3*(1+Inputs!$B$4)^14))</f>
        <v/>
      </c>
      <c r="R12" s="16">
        <f>IF(OR(16&gt;Inputs!$B$5,$B12=""),"",MAX(0,Q12*(1+INDEX('Annual Returns'!$B$4:$B$157,MATCH($A12+15,'Annual Returns'!$A$4:$A$157,0)))-Inputs!$B$2*Inputs!$B$3*(1+Inputs!$B$4)^15))</f>
        <v/>
      </c>
      <c r="S12" s="16">
        <f>IF(OR(17&gt;Inputs!$B$5,$B12=""),"",MAX(0,R12*(1+INDEX('Annual Returns'!$B$4:$B$157,MATCH($A12+16,'Annual Returns'!$A$4:$A$157,0)))-Inputs!$B$2*Inputs!$B$3*(1+Inputs!$B$4)^16))</f>
        <v/>
      </c>
      <c r="T12" s="16">
        <f>IF(OR(18&gt;Inputs!$B$5,$B12=""),"",MAX(0,S12*(1+INDEX('Annual Returns'!$B$4:$B$157,MATCH($A12+17,'Annual Returns'!$A$4:$A$157,0)))-Inputs!$B$2*Inputs!$B$3*(1+Inputs!$B$4)^17))</f>
        <v/>
      </c>
      <c r="U12" s="16">
        <f>IF(OR(19&gt;Inputs!$B$5,$B12=""),"",MAX(0,T12*(1+INDEX('Annual Returns'!$B$4:$B$157,MATCH($A12+18,'Annual Returns'!$A$4:$A$157,0)))-Inputs!$B$2*Inputs!$B$3*(1+Inputs!$B$4)^18))</f>
        <v/>
      </c>
      <c r="V12" s="16">
        <f>IF(OR(20&gt;Inputs!$B$5,$B12=""),"",MAX(0,U12*(1+INDEX('Annual Returns'!$B$4:$B$157,MATCH($A12+19,'Annual Returns'!$A$4:$A$157,0)))-Inputs!$B$2*Inputs!$B$3*(1+Inputs!$B$4)^19))</f>
        <v/>
      </c>
      <c r="W12" s="16">
        <f>IF(OR(21&gt;Inputs!$B$5,$B12=""),"",MAX(0,V12*(1+INDEX('Annual Returns'!$B$4:$B$157,MATCH($A12+20,'Annual Returns'!$A$4:$A$157,0)))-Inputs!$B$2*Inputs!$B$3*(1+Inputs!$B$4)^20))</f>
        <v/>
      </c>
      <c r="X12" s="16">
        <f>IF(OR(22&gt;Inputs!$B$5,$B12=""),"",MAX(0,W12*(1+INDEX('Annual Returns'!$B$4:$B$157,MATCH($A12+21,'Annual Returns'!$A$4:$A$157,0)))-Inputs!$B$2*Inputs!$B$3*(1+Inputs!$B$4)^21))</f>
        <v/>
      </c>
      <c r="Y12" s="16">
        <f>IF(OR(23&gt;Inputs!$B$5,$B12=""),"",MAX(0,X12*(1+INDEX('Annual Returns'!$B$4:$B$157,MATCH($A12+22,'Annual Returns'!$A$4:$A$157,0)))-Inputs!$B$2*Inputs!$B$3*(1+Inputs!$B$4)^22))</f>
        <v/>
      </c>
      <c r="Z12" s="16">
        <f>IF(OR(24&gt;Inputs!$B$5,$B12=""),"",MAX(0,Y12*(1+INDEX('Annual Returns'!$B$4:$B$157,MATCH($A12+23,'Annual Returns'!$A$4:$A$157,0)))-Inputs!$B$2*Inputs!$B$3*(1+Inputs!$B$4)^23))</f>
        <v/>
      </c>
      <c r="AA12" s="16">
        <f>IF(OR(25&gt;Inputs!$B$5,$B12=""),"",MAX(0,Z12*(1+INDEX('Annual Returns'!$B$4:$B$157,MATCH($A12+24,'Annual Returns'!$A$4:$A$157,0)))-Inputs!$B$2*Inputs!$B$3*(1+Inputs!$B$4)^24))</f>
        <v/>
      </c>
      <c r="AB12" s="16">
        <f>IF(OR(26&gt;Inputs!$B$5,$B12=""),"",MAX(0,AA12*(1+INDEX('Annual Returns'!$B$4:$B$157,MATCH($A12+25,'Annual Returns'!$A$4:$A$157,0)))-Inputs!$B$2*Inputs!$B$3*(1+Inputs!$B$4)^25))</f>
        <v/>
      </c>
      <c r="AC12" s="16">
        <f>IF(OR(27&gt;Inputs!$B$5,$B12=""),"",MAX(0,AB12*(1+INDEX('Annual Returns'!$B$4:$B$157,MATCH($A12+26,'Annual Returns'!$A$4:$A$157,0)))-Inputs!$B$2*Inputs!$B$3*(1+Inputs!$B$4)^26))</f>
        <v/>
      </c>
      <c r="AD12" s="16">
        <f>IF(OR(28&gt;Inputs!$B$5,$B12=""),"",MAX(0,AC12*(1+INDEX('Annual Returns'!$B$4:$B$157,MATCH($A12+27,'Annual Returns'!$A$4:$A$157,0)))-Inputs!$B$2*Inputs!$B$3*(1+Inputs!$B$4)^27))</f>
        <v/>
      </c>
      <c r="AE12" s="16">
        <f>IF(OR(29&gt;Inputs!$B$5,$B12=""),"",MAX(0,AD12*(1+INDEX('Annual Returns'!$B$4:$B$157,MATCH($A12+28,'Annual Returns'!$A$4:$A$157,0)))-Inputs!$B$2*Inputs!$B$3*(1+Inputs!$B$4)^28))</f>
        <v/>
      </c>
      <c r="AF12" s="16">
        <f>IF(OR(30&gt;Inputs!$B$5,$B12=""),"",MAX(0,AE12*(1+INDEX('Annual Returns'!$B$4:$B$157,MATCH($A12+29,'Annual Returns'!$A$4:$A$157,0)))-Inputs!$B$2*Inputs!$B$3*(1+Inputs!$B$4)^29))</f>
        <v/>
      </c>
      <c r="AG12" s="16">
        <f>IF(OR(31&gt;Inputs!$B$5,$B12=""),"",MAX(0,AF12*(1+INDEX('Annual Returns'!$B$4:$B$157,MATCH($A12+30,'Annual Returns'!$A$4:$A$157,0)))-Inputs!$B$2*Inputs!$B$3*(1+Inputs!$B$4)^30))</f>
        <v/>
      </c>
      <c r="AH12" s="16">
        <f>IF(OR(32&gt;Inputs!$B$5,$B12=""),"",MAX(0,AG12*(1+INDEX('Annual Returns'!$B$4:$B$157,MATCH($A12+31,'Annual Returns'!$A$4:$A$157,0)))-Inputs!$B$2*Inputs!$B$3*(1+Inputs!$B$4)^31))</f>
        <v/>
      </c>
      <c r="AI12" s="16">
        <f>IF(OR(33&gt;Inputs!$B$5,$B12=""),"",MAX(0,AH12*(1+INDEX('Annual Returns'!$B$4:$B$157,MATCH($A12+32,'Annual Returns'!$A$4:$A$157,0)))-Inputs!$B$2*Inputs!$B$3*(1+Inputs!$B$4)^32))</f>
        <v/>
      </c>
      <c r="AJ12" s="16">
        <f>IF(OR(34&gt;Inputs!$B$5,$B12=""),"",MAX(0,AI12*(1+INDEX('Annual Returns'!$B$4:$B$157,MATCH($A12+33,'Annual Returns'!$A$4:$A$157,0)))-Inputs!$B$2*Inputs!$B$3*(1+Inputs!$B$4)^33))</f>
        <v/>
      </c>
      <c r="AK12" s="16">
        <f>IF(OR(35&gt;Inputs!$B$5,$B12=""),"",MAX(0,AJ12*(1+INDEX('Annual Returns'!$B$4:$B$157,MATCH($A12+34,'Annual Returns'!$A$4:$A$157,0)))-Inputs!$B$2*Inputs!$B$3*(1+Inputs!$B$4)^34))</f>
        <v/>
      </c>
      <c r="AL12" s="16">
        <f>IF(OR(36&gt;Inputs!$B$5,$B12=""),"",MAX(0,AK12*(1+INDEX('Annual Returns'!$B$4:$B$157,MATCH($A12+35,'Annual Returns'!$A$4:$A$157,0)))-Inputs!$B$2*Inputs!$B$3*(1+Inputs!$B$4)^35))</f>
        <v/>
      </c>
      <c r="AM12" s="16">
        <f>IF(OR(37&gt;Inputs!$B$5,$B12=""),"",MAX(0,AL12*(1+INDEX('Annual Returns'!$B$4:$B$157,MATCH($A12+36,'Annual Returns'!$A$4:$A$157,0)))-Inputs!$B$2*Inputs!$B$3*(1+Inputs!$B$4)^36))</f>
        <v/>
      </c>
      <c r="AN12" s="16">
        <f>IF(OR(38&gt;Inputs!$B$5,$B12=""),"",MAX(0,AM12*(1+INDEX('Annual Returns'!$B$4:$B$157,MATCH($A12+37,'Annual Returns'!$A$4:$A$157,0)))-Inputs!$B$2*Inputs!$B$3*(1+Inputs!$B$4)^37))</f>
        <v/>
      </c>
      <c r="AO12" s="16">
        <f>IF(OR(39&gt;Inputs!$B$5,$B12=""),"",MAX(0,AN12*(1+INDEX('Annual Returns'!$B$4:$B$157,MATCH($A12+38,'Annual Returns'!$A$4:$A$157,0)))-Inputs!$B$2*Inputs!$B$3*(1+Inputs!$B$4)^38))</f>
        <v/>
      </c>
      <c r="AP12" s="16">
        <f>IF(OR(40&gt;Inputs!$B$5,$B12=""),"",MAX(0,AO12*(1+INDEX('Annual Returns'!$B$4:$B$157,MATCH($A12+39,'Annual Returns'!$A$4:$A$157,0)))-Inputs!$B$2*Inputs!$B$3*(1+Inputs!$B$4)^39))</f>
        <v/>
      </c>
      <c r="AQ12" s="16">
        <f>IF(OR(41&gt;Inputs!$B$5,$B12=""),"",MAX(0,AP12*(1+INDEX('Annual Returns'!$B$4:$B$157,MATCH($A12+40,'Annual Returns'!$A$4:$A$157,0)))-Inputs!$B$2*Inputs!$B$3*(1+Inputs!$B$4)^40))</f>
        <v/>
      </c>
      <c r="AR12" s="16">
        <f>IF(OR(42&gt;Inputs!$B$5,$B12=""),"",MAX(0,AQ12*(1+INDEX('Annual Returns'!$B$4:$B$157,MATCH($A12+41,'Annual Returns'!$A$4:$A$157,0)))-Inputs!$B$2*Inputs!$B$3*(1+Inputs!$B$4)^41))</f>
        <v/>
      </c>
      <c r="AS12" s="16">
        <f>IF(OR(43&gt;Inputs!$B$5,$B12=""),"",MAX(0,AR12*(1+INDEX('Annual Returns'!$B$4:$B$157,MATCH($A12+42,'Annual Returns'!$A$4:$A$157,0)))-Inputs!$B$2*Inputs!$B$3*(1+Inputs!$B$4)^42))</f>
        <v/>
      </c>
      <c r="AT12" s="16">
        <f>IF(OR(44&gt;Inputs!$B$5,$B12=""),"",MAX(0,AS12*(1+INDEX('Annual Returns'!$B$4:$B$157,MATCH($A12+43,'Annual Returns'!$A$4:$A$157,0)))-Inputs!$B$2*Inputs!$B$3*(1+Inputs!$B$4)^43))</f>
        <v/>
      </c>
      <c r="AU12" s="16">
        <f>IF(OR(45&gt;Inputs!$B$5,$B12=""),"",MAX(0,AT12*(1+INDEX('Annual Returns'!$B$4:$B$157,MATCH($A12+44,'Annual Returns'!$A$4:$A$157,0)))-Inputs!$B$2*Inputs!$B$3*(1+Inputs!$B$4)^44))</f>
        <v/>
      </c>
      <c r="AV12" s="16">
        <f>IF(OR(46&gt;Inputs!$B$5,$B12=""),"",MAX(0,AU12*(1+INDEX('Annual Returns'!$B$4:$B$157,MATCH($A12+45,'Annual Returns'!$A$4:$A$157,0)))-Inputs!$B$2*Inputs!$B$3*(1+Inputs!$B$4)^45))</f>
        <v/>
      </c>
      <c r="AW12" s="16">
        <f>IF(OR(47&gt;Inputs!$B$5,$B12=""),"",MAX(0,AV12*(1+INDEX('Annual Returns'!$B$4:$B$157,MATCH($A12+46,'Annual Returns'!$A$4:$A$157,0)))-Inputs!$B$2*Inputs!$B$3*(1+Inputs!$B$4)^46))</f>
        <v/>
      </c>
      <c r="AX12" s="16">
        <f>IF(OR(48&gt;Inputs!$B$5,$B12=""),"",MAX(0,AW12*(1+INDEX('Annual Returns'!$B$4:$B$157,MATCH($A12+47,'Annual Returns'!$A$4:$A$157,0)))-Inputs!$B$2*Inputs!$B$3*(1+Inputs!$B$4)^47))</f>
        <v/>
      </c>
      <c r="AY12" s="16">
        <f>IF(OR(49&gt;Inputs!$B$5,$B12=""),"",MAX(0,AX12*(1+INDEX('Annual Returns'!$B$4:$B$157,MATCH($A12+48,'Annual Returns'!$A$4:$A$157,0)))-Inputs!$B$2*Inputs!$B$3*(1+Inputs!$B$4)^48))</f>
        <v/>
      </c>
      <c r="AZ12" s="16">
        <f>IF(OR(50&gt;Inputs!$B$5,$B12=""),"",MAX(0,AY12*(1+INDEX('Annual Returns'!$B$4:$B$157,MATCH($A12+49,'Annual Returns'!$A$4:$A$157,0)))-Inputs!$B$2*Inputs!$B$3*(1+Inputs!$B$4)^49))</f>
        <v/>
      </c>
      <c r="BA12" s="16">
        <f>IF(B12="","",INDEX(C12:AZ12,Inputs!$B$5))</f>
        <v/>
      </c>
      <c r="BB12">
        <f>IF(BA12="","",IF(BA12&gt;0,1,0))</f>
        <v/>
      </c>
      <c r="BC12">
        <f>IF(BB12="","",IF(BB12=1,"",MATCH(0,C12:AZ12,0)))</f>
        <v/>
      </c>
    </row>
    <row r="13">
      <c r="A13" t="n">
        <v>1881</v>
      </c>
      <c r="B13" s="16">
        <f>IF(OR($A13+Inputs!$B$5-1&gt;Inputs!$B$7,Inputs!$B$5&gt;50),"",Inputs!$B$2)</f>
        <v/>
      </c>
      <c r="C13" s="16">
        <f>IF(OR(1&gt;Inputs!$B$5,$B13=""),"",MAX(0,B13*(1+INDEX('Annual Returns'!$B$4:$B$157,MATCH($A13+0,'Annual Returns'!$A$4:$A$157,0)))-Inputs!$B$2*Inputs!$B$3*(1+Inputs!$B$4)^0))</f>
        <v/>
      </c>
      <c r="D13" s="16">
        <f>IF(OR(2&gt;Inputs!$B$5,$B13=""),"",MAX(0,C13*(1+INDEX('Annual Returns'!$B$4:$B$157,MATCH($A13+1,'Annual Returns'!$A$4:$A$157,0)))-Inputs!$B$2*Inputs!$B$3*(1+Inputs!$B$4)^1))</f>
        <v/>
      </c>
      <c r="E13" s="16">
        <f>IF(OR(3&gt;Inputs!$B$5,$B13=""),"",MAX(0,D13*(1+INDEX('Annual Returns'!$B$4:$B$157,MATCH($A13+2,'Annual Returns'!$A$4:$A$157,0)))-Inputs!$B$2*Inputs!$B$3*(1+Inputs!$B$4)^2))</f>
        <v/>
      </c>
      <c r="F13" s="16">
        <f>IF(OR(4&gt;Inputs!$B$5,$B13=""),"",MAX(0,E13*(1+INDEX('Annual Returns'!$B$4:$B$157,MATCH($A13+3,'Annual Returns'!$A$4:$A$157,0)))-Inputs!$B$2*Inputs!$B$3*(1+Inputs!$B$4)^3))</f>
        <v/>
      </c>
      <c r="G13" s="16">
        <f>IF(OR(5&gt;Inputs!$B$5,$B13=""),"",MAX(0,F13*(1+INDEX('Annual Returns'!$B$4:$B$157,MATCH($A13+4,'Annual Returns'!$A$4:$A$157,0)))-Inputs!$B$2*Inputs!$B$3*(1+Inputs!$B$4)^4))</f>
        <v/>
      </c>
      <c r="H13" s="16">
        <f>IF(OR(6&gt;Inputs!$B$5,$B13=""),"",MAX(0,G13*(1+INDEX('Annual Returns'!$B$4:$B$157,MATCH($A13+5,'Annual Returns'!$A$4:$A$157,0)))-Inputs!$B$2*Inputs!$B$3*(1+Inputs!$B$4)^5))</f>
        <v/>
      </c>
      <c r="I13" s="16">
        <f>IF(OR(7&gt;Inputs!$B$5,$B13=""),"",MAX(0,H13*(1+INDEX('Annual Returns'!$B$4:$B$157,MATCH($A13+6,'Annual Returns'!$A$4:$A$157,0)))-Inputs!$B$2*Inputs!$B$3*(1+Inputs!$B$4)^6))</f>
        <v/>
      </c>
      <c r="J13" s="16">
        <f>IF(OR(8&gt;Inputs!$B$5,$B13=""),"",MAX(0,I13*(1+INDEX('Annual Returns'!$B$4:$B$157,MATCH($A13+7,'Annual Returns'!$A$4:$A$157,0)))-Inputs!$B$2*Inputs!$B$3*(1+Inputs!$B$4)^7))</f>
        <v/>
      </c>
      <c r="K13" s="16">
        <f>IF(OR(9&gt;Inputs!$B$5,$B13=""),"",MAX(0,J13*(1+INDEX('Annual Returns'!$B$4:$B$157,MATCH($A13+8,'Annual Returns'!$A$4:$A$157,0)))-Inputs!$B$2*Inputs!$B$3*(1+Inputs!$B$4)^8))</f>
        <v/>
      </c>
      <c r="L13" s="16">
        <f>IF(OR(10&gt;Inputs!$B$5,$B13=""),"",MAX(0,K13*(1+INDEX('Annual Returns'!$B$4:$B$157,MATCH($A13+9,'Annual Returns'!$A$4:$A$157,0)))-Inputs!$B$2*Inputs!$B$3*(1+Inputs!$B$4)^9))</f>
        <v/>
      </c>
      <c r="M13" s="16">
        <f>IF(OR(11&gt;Inputs!$B$5,$B13=""),"",MAX(0,L13*(1+INDEX('Annual Returns'!$B$4:$B$157,MATCH($A13+10,'Annual Returns'!$A$4:$A$157,0)))-Inputs!$B$2*Inputs!$B$3*(1+Inputs!$B$4)^10))</f>
        <v/>
      </c>
      <c r="N13" s="16">
        <f>IF(OR(12&gt;Inputs!$B$5,$B13=""),"",MAX(0,M13*(1+INDEX('Annual Returns'!$B$4:$B$157,MATCH($A13+11,'Annual Returns'!$A$4:$A$157,0)))-Inputs!$B$2*Inputs!$B$3*(1+Inputs!$B$4)^11))</f>
        <v/>
      </c>
      <c r="O13" s="16">
        <f>IF(OR(13&gt;Inputs!$B$5,$B13=""),"",MAX(0,N13*(1+INDEX('Annual Returns'!$B$4:$B$157,MATCH($A13+12,'Annual Returns'!$A$4:$A$157,0)))-Inputs!$B$2*Inputs!$B$3*(1+Inputs!$B$4)^12))</f>
        <v/>
      </c>
      <c r="P13" s="16">
        <f>IF(OR(14&gt;Inputs!$B$5,$B13=""),"",MAX(0,O13*(1+INDEX('Annual Returns'!$B$4:$B$157,MATCH($A13+13,'Annual Returns'!$A$4:$A$157,0)))-Inputs!$B$2*Inputs!$B$3*(1+Inputs!$B$4)^13))</f>
        <v/>
      </c>
      <c r="Q13" s="16">
        <f>IF(OR(15&gt;Inputs!$B$5,$B13=""),"",MAX(0,P13*(1+INDEX('Annual Returns'!$B$4:$B$157,MATCH($A13+14,'Annual Returns'!$A$4:$A$157,0)))-Inputs!$B$2*Inputs!$B$3*(1+Inputs!$B$4)^14))</f>
        <v/>
      </c>
      <c r="R13" s="16">
        <f>IF(OR(16&gt;Inputs!$B$5,$B13=""),"",MAX(0,Q13*(1+INDEX('Annual Returns'!$B$4:$B$157,MATCH($A13+15,'Annual Returns'!$A$4:$A$157,0)))-Inputs!$B$2*Inputs!$B$3*(1+Inputs!$B$4)^15))</f>
        <v/>
      </c>
      <c r="S13" s="16">
        <f>IF(OR(17&gt;Inputs!$B$5,$B13=""),"",MAX(0,R13*(1+INDEX('Annual Returns'!$B$4:$B$157,MATCH($A13+16,'Annual Returns'!$A$4:$A$157,0)))-Inputs!$B$2*Inputs!$B$3*(1+Inputs!$B$4)^16))</f>
        <v/>
      </c>
      <c r="T13" s="16">
        <f>IF(OR(18&gt;Inputs!$B$5,$B13=""),"",MAX(0,S13*(1+INDEX('Annual Returns'!$B$4:$B$157,MATCH($A13+17,'Annual Returns'!$A$4:$A$157,0)))-Inputs!$B$2*Inputs!$B$3*(1+Inputs!$B$4)^17))</f>
        <v/>
      </c>
      <c r="U13" s="16">
        <f>IF(OR(19&gt;Inputs!$B$5,$B13=""),"",MAX(0,T13*(1+INDEX('Annual Returns'!$B$4:$B$157,MATCH($A13+18,'Annual Returns'!$A$4:$A$157,0)))-Inputs!$B$2*Inputs!$B$3*(1+Inputs!$B$4)^18))</f>
        <v/>
      </c>
      <c r="V13" s="16">
        <f>IF(OR(20&gt;Inputs!$B$5,$B13=""),"",MAX(0,U13*(1+INDEX('Annual Returns'!$B$4:$B$157,MATCH($A13+19,'Annual Returns'!$A$4:$A$157,0)))-Inputs!$B$2*Inputs!$B$3*(1+Inputs!$B$4)^19))</f>
        <v/>
      </c>
      <c r="W13" s="16">
        <f>IF(OR(21&gt;Inputs!$B$5,$B13=""),"",MAX(0,V13*(1+INDEX('Annual Returns'!$B$4:$B$157,MATCH($A13+20,'Annual Returns'!$A$4:$A$157,0)))-Inputs!$B$2*Inputs!$B$3*(1+Inputs!$B$4)^20))</f>
        <v/>
      </c>
      <c r="X13" s="16">
        <f>IF(OR(22&gt;Inputs!$B$5,$B13=""),"",MAX(0,W13*(1+INDEX('Annual Returns'!$B$4:$B$157,MATCH($A13+21,'Annual Returns'!$A$4:$A$157,0)))-Inputs!$B$2*Inputs!$B$3*(1+Inputs!$B$4)^21))</f>
        <v/>
      </c>
      <c r="Y13" s="16">
        <f>IF(OR(23&gt;Inputs!$B$5,$B13=""),"",MAX(0,X13*(1+INDEX('Annual Returns'!$B$4:$B$157,MATCH($A13+22,'Annual Returns'!$A$4:$A$157,0)))-Inputs!$B$2*Inputs!$B$3*(1+Inputs!$B$4)^22))</f>
        <v/>
      </c>
      <c r="Z13" s="16">
        <f>IF(OR(24&gt;Inputs!$B$5,$B13=""),"",MAX(0,Y13*(1+INDEX('Annual Returns'!$B$4:$B$157,MATCH($A13+23,'Annual Returns'!$A$4:$A$157,0)))-Inputs!$B$2*Inputs!$B$3*(1+Inputs!$B$4)^23))</f>
        <v/>
      </c>
      <c r="AA13" s="16">
        <f>IF(OR(25&gt;Inputs!$B$5,$B13=""),"",MAX(0,Z13*(1+INDEX('Annual Returns'!$B$4:$B$157,MATCH($A13+24,'Annual Returns'!$A$4:$A$157,0)))-Inputs!$B$2*Inputs!$B$3*(1+Inputs!$B$4)^24))</f>
        <v/>
      </c>
      <c r="AB13" s="16">
        <f>IF(OR(26&gt;Inputs!$B$5,$B13=""),"",MAX(0,AA13*(1+INDEX('Annual Returns'!$B$4:$B$157,MATCH($A13+25,'Annual Returns'!$A$4:$A$157,0)))-Inputs!$B$2*Inputs!$B$3*(1+Inputs!$B$4)^25))</f>
        <v/>
      </c>
      <c r="AC13" s="16">
        <f>IF(OR(27&gt;Inputs!$B$5,$B13=""),"",MAX(0,AB13*(1+INDEX('Annual Returns'!$B$4:$B$157,MATCH($A13+26,'Annual Returns'!$A$4:$A$157,0)))-Inputs!$B$2*Inputs!$B$3*(1+Inputs!$B$4)^26))</f>
        <v/>
      </c>
      <c r="AD13" s="16">
        <f>IF(OR(28&gt;Inputs!$B$5,$B13=""),"",MAX(0,AC13*(1+INDEX('Annual Returns'!$B$4:$B$157,MATCH($A13+27,'Annual Returns'!$A$4:$A$157,0)))-Inputs!$B$2*Inputs!$B$3*(1+Inputs!$B$4)^27))</f>
        <v/>
      </c>
      <c r="AE13" s="16">
        <f>IF(OR(29&gt;Inputs!$B$5,$B13=""),"",MAX(0,AD13*(1+INDEX('Annual Returns'!$B$4:$B$157,MATCH($A13+28,'Annual Returns'!$A$4:$A$157,0)))-Inputs!$B$2*Inputs!$B$3*(1+Inputs!$B$4)^28))</f>
        <v/>
      </c>
      <c r="AF13" s="16">
        <f>IF(OR(30&gt;Inputs!$B$5,$B13=""),"",MAX(0,AE13*(1+INDEX('Annual Returns'!$B$4:$B$157,MATCH($A13+29,'Annual Returns'!$A$4:$A$157,0)))-Inputs!$B$2*Inputs!$B$3*(1+Inputs!$B$4)^29))</f>
        <v/>
      </c>
      <c r="AG13" s="16">
        <f>IF(OR(31&gt;Inputs!$B$5,$B13=""),"",MAX(0,AF13*(1+INDEX('Annual Returns'!$B$4:$B$157,MATCH($A13+30,'Annual Returns'!$A$4:$A$157,0)))-Inputs!$B$2*Inputs!$B$3*(1+Inputs!$B$4)^30))</f>
        <v/>
      </c>
      <c r="AH13" s="16">
        <f>IF(OR(32&gt;Inputs!$B$5,$B13=""),"",MAX(0,AG13*(1+INDEX('Annual Returns'!$B$4:$B$157,MATCH($A13+31,'Annual Returns'!$A$4:$A$157,0)))-Inputs!$B$2*Inputs!$B$3*(1+Inputs!$B$4)^31))</f>
        <v/>
      </c>
      <c r="AI13" s="16">
        <f>IF(OR(33&gt;Inputs!$B$5,$B13=""),"",MAX(0,AH13*(1+INDEX('Annual Returns'!$B$4:$B$157,MATCH($A13+32,'Annual Returns'!$A$4:$A$157,0)))-Inputs!$B$2*Inputs!$B$3*(1+Inputs!$B$4)^32))</f>
        <v/>
      </c>
      <c r="AJ13" s="16">
        <f>IF(OR(34&gt;Inputs!$B$5,$B13=""),"",MAX(0,AI13*(1+INDEX('Annual Returns'!$B$4:$B$157,MATCH($A13+33,'Annual Returns'!$A$4:$A$157,0)))-Inputs!$B$2*Inputs!$B$3*(1+Inputs!$B$4)^33))</f>
        <v/>
      </c>
      <c r="AK13" s="16">
        <f>IF(OR(35&gt;Inputs!$B$5,$B13=""),"",MAX(0,AJ13*(1+INDEX('Annual Returns'!$B$4:$B$157,MATCH($A13+34,'Annual Returns'!$A$4:$A$157,0)))-Inputs!$B$2*Inputs!$B$3*(1+Inputs!$B$4)^34))</f>
        <v/>
      </c>
      <c r="AL13" s="16">
        <f>IF(OR(36&gt;Inputs!$B$5,$B13=""),"",MAX(0,AK13*(1+INDEX('Annual Returns'!$B$4:$B$157,MATCH($A13+35,'Annual Returns'!$A$4:$A$157,0)))-Inputs!$B$2*Inputs!$B$3*(1+Inputs!$B$4)^35))</f>
        <v/>
      </c>
      <c r="AM13" s="16">
        <f>IF(OR(37&gt;Inputs!$B$5,$B13=""),"",MAX(0,AL13*(1+INDEX('Annual Returns'!$B$4:$B$157,MATCH($A13+36,'Annual Returns'!$A$4:$A$157,0)))-Inputs!$B$2*Inputs!$B$3*(1+Inputs!$B$4)^36))</f>
        <v/>
      </c>
      <c r="AN13" s="16">
        <f>IF(OR(38&gt;Inputs!$B$5,$B13=""),"",MAX(0,AM13*(1+INDEX('Annual Returns'!$B$4:$B$157,MATCH($A13+37,'Annual Returns'!$A$4:$A$157,0)))-Inputs!$B$2*Inputs!$B$3*(1+Inputs!$B$4)^37))</f>
        <v/>
      </c>
      <c r="AO13" s="16">
        <f>IF(OR(39&gt;Inputs!$B$5,$B13=""),"",MAX(0,AN13*(1+INDEX('Annual Returns'!$B$4:$B$157,MATCH($A13+38,'Annual Returns'!$A$4:$A$157,0)))-Inputs!$B$2*Inputs!$B$3*(1+Inputs!$B$4)^38))</f>
        <v/>
      </c>
      <c r="AP13" s="16">
        <f>IF(OR(40&gt;Inputs!$B$5,$B13=""),"",MAX(0,AO13*(1+INDEX('Annual Returns'!$B$4:$B$157,MATCH($A13+39,'Annual Returns'!$A$4:$A$157,0)))-Inputs!$B$2*Inputs!$B$3*(1+Inputs!$B$4)^39))</f>
        <v/>
      </c>
      <c r="AQ13" s="16">
        <f>IF(OR(41&gt;Inputs!$B$5,$B13=""),"",MAX(0,AP13*(1+INDEX('Annual Returns'!$B$4:$B$157,MATCH($A13+40,'Annual Returns'!$A$4:$A$157,0)))-Inputs!$B$2*Inputs!$B$3*(1+Inputs!$B$4)^40))</f>
        <v/>
      </c>
      <c r="AR13" s="16">
        <f>IF(OR(42&gt;Inputs!$B$5,$B13=""),"",MAX(0,AQ13*(1+INDEX('Annual Returns'!$B$4:$B$157,MATCH($A13+41,'Annual Returns'!$A$4:$A$157,0)))-Inputs!$B$2*Inputs!$B$3*(1+Inputs!$B$4)^41))</f>
        <v/>
      </c>
      <c r="AS13" s="16">
        <f>IF(OR(43&gt;Inputs!$B$5,$B13=""),"",MAX(0,AR13*(1+INDEX('Annual Returns'!$B$4:$B$157,MATCH($A13+42,'Annual Returns'!$A$4:$A$157,0)))-Inputs!$B$2*Inputs!$B$3*(1+Inputs!$B$4)^42))</f>
        <v/>
      </c>
      <c r="AT13" s="16">
        <f>IF(OR(44&gt;Inputs!$B$5,$B13=""),"",MAX(0,AS13*(1+INDEX('Annual Returns'!$B$4:$B$157,MATCH($A13+43,'Annual Returns'!$A$4:$A$157,0)))-Inputs!$B$2*Inputs!$B$3*(1+Inputs!$B$4)^43))</f>
        <v/>
      </c>
      <c r="AU13" s="16">
        <f>IF(OR(45&gt;Inputs!$B$5,$B13=""),"",MAX(0,AT13*(1+INDEX('Annual Returns'!$B$4:$B$157,MATCH($A13+44,'Annual Returns'!$A$4:$A$157,0)))-Inputs!$B$2*Inputs!$B$3*(1+Inputs!$B$4)^44))</f>
        <v/>
      </c>
      <c r="AV13" s="16">
        <f>IF(OR(46&gt;Inputs!$B$5,$B13=""),"",MAX(0,AU13*(1+INDEX('Annual Returns'!$B$4:$B$157,MATCH($A13+45,'Annual Returns'!$A$4:$A$157,0)))-Inputs!$B$2*Inputs!$B$3*(1+Inputs!$B$4)^45))</f>
        <v/>
      </c>
      <c r="AW13" s="16">
        <f>IF(OR(47&gt;Inputs!$B$5,$B13=""),"",MAX(0,AV13*(1+INDEX('Annual Returns'!$B$4:$B$157,MATCH($A13+46,'Annual Returns'!$A$4:$A$157,0)))-Inputs!$B$2*Inputs!$B$3*(1+Inputs!$B$4)^46))</f>
        <v/>
      </c>
      <c r="AX13" s="16">
        <f>IF(OR(48&gt;Inputs!$B$5,$B13=""),"",MAX(0,AW13*(1+INDEX('Annual Returns'!$B$4:$B$157,MATCH($A13+47,'Annual Returns'!$A$4:$A$157,0)))-Inputs!$B$2*Inputs!$B$3*(1+Inputs!$B$4)^47))</f>
        <v/>
      </c>
      <c r="AY13" s="16">
        <f>IF(OR(49&gt;Inputs!$B$5,$B13=""),"",MAX(0,AX13*(1+INDEX('Annual Returns'!$B$4:$B$157,MATCH($A13+48,'Annual Returns'!$A$4:$A$157,0)))-Inputs!$B$2*Inputs!$B$3*(1+Inputs!$B$4)^48))</f>
        <v/>
      </c>
      <c r="AZ13" s="16">
        <f>IF(OR(50&gt;Inputs!$B$5,$B13=""),"",MAX(0,AY13*(1+INDEX('Annual Returns'!$B$4:$B$157,MATCH($A13+49,'Annual Returns'!$A$4:$A$157,0)))-Inputs!$B$2*Inputs!$B$3*(1+Inputs!$B$4)^49))</f>
        <v/>
      </c>
      <c r="BA13" s="16">
        <f>IF(B13="","",INDEX(C13:AZ13,Inputs!$B$5))</f>
        <v/>
      </c>
      <c r="BB13">
        <f>IF(BA13="","",IF(BA13&gt;0,1,0))</f>
        <v/>
      </c>
      <c r="BC13">
        <f>IF(BB13="","",IF(BB13=1,"",MATCH(0,C13:AZ13,0)))</f>
        <v/>
      </c>
    </row>
    <row r="14">
      <c r="A14" t="n">
        <v>1882</v>
      </c>
      <c r="B14" s="16">
        <f>IF(OR($A14+Inputs!$B$5-1&gt;Inputs!$B$7,Inputs!$B$5&gt;50),"",Inputs!$B$2)</f>
        <v/>
      </c>
      <c r="C14" s="16">
        <f>IF(OR(1&gt;Inputs!$B$5,$B14=""),"",MAX(0,B14*(1+INDEX('Annual Returns'!$B$4:$B$157,MATCH($A14+0,'Annual Returns'!$A$4:$A$157,0)))-Inputs!$B$2*Inputs!$B$3*(1+Inputs!$B$4)^0))</f>
        <v/>
      </c>
      <c r="D14" s="16">
        <f>IF(OR(2&gt;Inputs!$B$5,$B14=""),"",MAX(0,C14*(1+INDEX('Annual Returns'!$B$4:$B$157,MATCH($A14+1,'Annual Returns'!$A$4:$A$157,0)))-Inputs!$B$2*Inputs!$B$3*(1+Inputs!$B$4)^1))</f>
        <v/>
      </c>
      <c r="E14" s="16">
        <f>IF(OR(3&gt;Inputs!$B$5,$B14=""),"",MAX(0,D14*(1+INDEX('Annual Returns'!$B$4:$B$157,MATCH($A14+2,'Annual Returns'!$A$4:$A$157,0)))-Inputs!$B$2*Inputs!$B$3*(1+Inputs!$B$4)^2))</f>
        <v/>
      </c>
      <c r="F14" s="16">
        <f>IF(OR(4&gt;Inputs!$B$5,$B14=""),"",MAX(0,E14*(1+INDEX('Annual Returns'!$B$4:$B$157,MATCH($A14+3,'Annual Returns'!$A$4:$A$157,0)))-Inputs!$B$2*Inputs!$B$3*(1+Inputs!$B$4)^3))</f>
        <v/>
      </c>
      <c r="G14" s="16">
        <f>IF(OR(5&gt;Inputs!$B$5,$B14=""),"",MAX(0,F14*(1+INDEX('Annual Returns'!$B$4:$B$157,MATCH($A14+4,'Annual Returns'!$A$4:$A$157,0)))-Inputs!$B$2*Inputs!$B$3*(1+Inputs!$B$4)^4))</f>
        <v/>
      </c>
      <c r="H14" s="16">
        <f>IF(OR(6&gt;Inputs!$B$5,$B14=""),"",MAX(0,G14*(1+INDEX('Annual Returns'!$B$4:$B$157,MATCH($A14+5,'Annual Returns'!$A$4:$A$157,0)))-Inputs!$B$2*Inputs!$B$3*(1+Inputs!$B$4)^5))</f>
        <v/>
      </c>
      <c r="I14" s="16">
        <f>IF(OR(7&gt;Inputs!$B$5,$B14=""),"",MAX(0,H14*(1+INDEX('Annual Returns'!$B$4:$B$157,MATCH($A14+6,'Annual Returns'!$A$4:$A$157,0)))-Inputs!$B$2*Inputs!$B$3*(1+Inputs!$B$4)^6))</f>
        <v/>
      </c>
      <c r="J14" s="16">
        <f>IF(OR(8&gt;Inputs!$B$5,$B14=""),"",MAX(0,I14*(1+INDEX('Annual Returns'!$B$4:$B$157,MATCH($A14+7,'Annual Returns'!$A$4:$A$157,0)))-Inputs!$B$2*Inputs!$B$3*(1+Inputs!$B$4)^7))</f>
        <v/>
      </c>
      <c r="K14" s="16">
        <f>IF(OR(9&gt;Inputs!$B$5,$B14=""),"",MAX(0,J14*(1+INDEX('Annual Returns'!$B$4:$B$157,MATCH($A14+8,'Annual Returns'!$A$4:$A$157,0)))-Inputs!$B$2*Inputs!$B$3*(1+Inputs!$B$4)^8))</f>
        <v/>
      </c>
      <c r="L14" s="16">
        <f>IF(OR(10&gt;Inputs!$B$5,$B14=""),"",MAX(0,K14*(1+INDEX('Annual Returns'!$B$4:$B$157,MATCH($A14+9,'Annual Returns'!$A$4:$A$157,0)))-Inputs!$B$2*Inputs!$B$3*(1+Inputs!$B$4)^9))</f>
        <v/>
      </c>
      <c r="M14" s="16">
        <f>IF(OR(11&gt;Inputs!$B$5,$B14=""),"",MAX(0,L14*(1+INDEX('Annual Returns'!$B$4:$B$157,MATCH($A14+10,'Annual Returns'!$A$4:$A$157,0)))-Inputs!$B$2*Inputs!$B$3*(1+Inputs!$B$4)^10))</f>
        <v/>
      </c>
      <c r="N14" s="16">
        <f>IF(OR(12&gt;Inputs!$B$5,$B14=""),"",MAX(0,M14*(1+INDEX('Annual Returns'!$B$4:$B$157,MATCH($A14+11,'Annual Returns'!$A$4:$A$157,0)))-Inputs!$B$2*Inputs!$B$3*(1+Inputs!$B$4)^11))</f>
        <v/>
      </c>
      <c r="O14" s="16">
        <f>IF(OR(13&gt;Inputs!$B$5,$B14=""),"",MAX(0,N14*(1+INDEX('Annual Returns'!$B$4:$B$157,MATCH($A14+12,'Annual Returns'!$A$4:$A$157,0)))-Inputs!$B$2*Inputs!$B$3*(1+Inputs!$B$4)^12))</f>
        <v/>
      </c>
      <c r="P14" s="16">
        <f>IF(OR(14&gt;Inputs!$B$5,$B14=""),"",MAX(0,O14*(1+INDEX('Annual Returns'!$B$4:$B$157,MATCH($A14+13,'Annual Returns'!$A$4:$A$157,0)))-Inputs!$B$2*Inputs!$B$3*(1+Inputs!$B$4)^13))</f>
        <v/>
      </c>
      <c r="Q14" s="16">
        <f>IF(OR(15&gt;Inputs!$B$5,$B14=""),"",MAX(0,P14*(1+INDEX('Annual Returns'!$B$4:$B$157,MATCH($A14+14,'Annual Returns'!$A$4:$A$157,0)))-Inputs!$B$2*Inputs!$B$3*(1+Inputs!$B$4)^14))</f>
        <v/>
      </c>
      <c r="R14" s="16">
        <f>IF(OR(16&gt;Inputs!$B$5,$B14=""),"",MAX(0,Q14*(1+INDEX('Annual Returns'!$B$4:$B$157,MATCH($A14+15,'Annual Returns'!$A$4:$A$157,0)))-Inputs!$B$2*Inputs!$B$3*(1+Inputs!$B$4)^15))</f>
        <v/>
      </c>
      <c r="S14" s="16">
        <f>IF(OR(17&gt;Inputs!$B$5,$B14=""),"",MAX(0,R14*(1+INDEX('Annual Returns'!$B$4:$B$157,MATCH($A14+16,'Annual Returns'!$A$4:$A$157,0)))-Inputs!$B$2*Inputs!$B$3*(1+Inputs!$B$4)^16))</f>
        <v/>
      </c>
      <c r="T14" s="16">
        <f>IF(OR(18&gt;Inputs!$B$5,$B14=""),"",MAX(0,S14*(1+INDEX('Annual Returns'!$B$4:$B$157,MATCH($A14+17,'Annual Returns'!$A$4:$A$157,0)))-Inputs!$B$2*Inputs!$B$3*(1+Inputs!$B$4)^17))</f>
        <v/>
      </c>
      <c r="U14" s="16">
        <f>IF(OR(19&gt;Inputs!$B$5,$B14=""),"",MAX(0,T14*(1+INDEX('Annual Returns'!$B$4:$B$157,MATCH($A14+18,'Annual Returns'!$A$4:$A$157,0)))-Inputs!$B$2*Inputs!$B$3*(1+Inputs!$B$4)^18))</f>
        <v/>
      </c>
      <c r="V14" s="16">
        <f>IF(OR(20&gt;Inputs!$B$5,$B14=""),"",MAX(0,U14*(1+INDEX('Annual Returns'!$B$4:$B$157,MATCH($A14+19,'Annual Returns'!$A$4:$A$157,0)))-Inputs!$B$2*Inputs!$B$3*(1+Inputs!$B$4)^19))</f>
        <v/>
      </c>
      <c r="W14" s="16">
        <f>IF(OR(21&gt;Inputs!$B$5,$B14=""),"",MAX(0,V14*(1+INDEX('Annual Returns'!$B$4:$B$157,MATCH($A14+20,'Annual Returns'!$A$4:$A$157,0)))-Inputs!$B$2*Inputs!$B$3*(1+Inputs!$B$4)^20))</f>
        <v/>
      </c>
      <c r="X14" s="16">
        <f>IF(OR(22&gt;Inputs!$B$5,$B14=""),"",MAX(0,W14*(1+INDEX('Annual Returns'!$B$4:$B$157,MATCH($A14+21,'Annual Returns'!$A$4:$A$157,0)))-Inputs!$B$2*Inputs!$B$3*(1+Inputs!$B$4)^21))</f>
        <v/>
      </c>
      <c r="Y14" s="16">
        <f>IF(OR(23&gt;Inputs!$B$5,$B14=""),"",MAX(0,X14*(1+INDEX('Annual Returns'!$B$4:$B$157,MATCH($A14+22,'Annual Returns'!$A$4:$A$157,0)))-Inputs!$B$2*Inputs!$B$3*(1+Inputs!$B$4)^22))</f>
        <v/>
      </c>
      <c r="Z14" s="16">
        <f>IF(OR(24&gt;Inputs!$B$5,$B14=""),"",MAX(0,Y14*(1+INDEX('Annual Returns'!$B$4:$B$157,MATCH($A14+23,'Annual Returns'!$A$4:$A$157,0)))-Inputs!$B$2*Inputs!$B$3*(1+Inputs!$B$4)^23))</f>
        <v/>
      </c>
      <c r="AA14" s="16">
        <f>IF(OR(25&gt;Inputs!$B$5,$B14=""),"",MAX(0,Z14*(1+INDEX('Annual Returns'!$B$4:$B$157,MATCH($A14+24,'Annual Returns'!$A$4:$A$157,0)))-Inputs!$B$2*Inputs!$B$3*(1+Inputs!$B$4)^24))</f>
        <v/>
      </c>
      <c r="AB14" s="16">
        <f>IF(OR(26&gt;Inputs!$B$5,$B14=""),"",MAX(0,AA14*(1+INDEX('Annual Returns'!$B$4:$B$157,MATCH($A14+25,'Annual Returns'!$A$4:$A$157,0)))-Inputs!$B$2*Inputs!$B$3*(1+Inputs!$B$4)^25))</f>
        <v/>
      </c>
      <c r="AC14" s="16">
        <f>IF(OR(27&gt;Inputs!$B$5,$B14=""),"",MAX(0,AB14*(1+INDEX('Annual Returns'!$B$4:$B$157,MATCH($A14+26,'Annual Returns'!$A$4:$A$157,0)))-Inputs!$B$2*Inputs!$B$3*(1+Inputs!$B$4)^26))</f>
        <v/>
      </c>
      <c r="AD14" s="16">
        <f>IF(OR(28&gt;Inputs!$B$5,$B14=""),"",MAX(0,AC14*(1+INDEX('Annual Returns'!$B$4:$B$157,MATCH($A14+27,'Annual Returns'!$A$4:$A$157,0)))-Inputs!$B$2*Inputs!$B$3*(1+Inputs!$B$4)^27))</f>
        <v/>
      </c>
      <c r="AE14" s="16">
        <f>IF(OR(29&gt;Inputs!$B$5,$B14=""),"",MAX(0,AD14*(1+INDEX('Annual Returns'!$B$4:$B$157,MATCH($A14+28,'Annual Returns'!$A$4:$A$157,0)))-Inputs!$B$2*Inputs!$B$3*(1+Inputs!$B$4)^28))</f>
        <v/>
      </c>
      <c r="AF14" s="16">
        <f>IF(OR(30&gt;Inputs!$B$5,$B14=""),"",MAX(0,AE14*(1+INDEX('Annual Returns'!$B$4:$B$157,MATCH($A14+29,'Annual Returns'!$A$4:$A$157,0)))-Inputs!$B$2*Inputs!$B$3*(1+Inputs!$B$4)^29))</f>
        <v/>
      </c>
      <c r="AG14" s="16">
        <f>IF(OR(31&gt;Inputs!$B$5,$B14=""),"",MAX(0,AF14*(1+INDEX('Annual Returns'!$B$4:$B$157,MATCH($A14+30,'Annual Returns'!$A$4:$A$157,0)))-Inputs!$B$2*Inputs!$B$3*(1+Inputs!$B$4)^30))</f>
        <v/>
      </c>
      <c r="AH14" s="16">
        <f>IF(OR(32&gt;Inputs!$B$5,$B14=""),"",MAX(0,AG14*(1+INDEX('Annual Returns'!$B$4:$B$157,MATCH($A14+31,'Annual Returns'!$A$4:$A$157,0)))-Inputs!$B$2*Inputs!$B$3*(1+Inputs!$B$4)^31))</f>
        <v/>
      </c>
      <c r="AI14" s="16">
        <f>IF(OR(33&gt;Inputs!$B$5,$B14=""),"",MAX(0,AH14*(1+INDEX('Annual Returns'!$B$4:$B$157,MATCH($A14+32,'Annual Returns'!$A$4:$A$157,0)))-Inputs!$B$2*Inputs!$B$3*(1+Inputs!$B$4)^32))</f>
        <v/>
      </c>
      <c r="AJ14" s="16">
        <f>IF(OR(34&gt;Inputs!$B$5,$B14=""),"",MAX(0,AI14*(1+INDEX('Annual Returns'!$B$4:$B$157,MATCH($A14+33,'Annual Returns'!$A$4:$A$157,0)))-Inputs!$B$2*Inputs!$B$3*(1+Inputs!$B$4)^33))</f>
        <v/>
      </c>
      <c r="AK14" s="16">
        <f>IF(OR(35&gt;Inputs!$B$5,$B14=""),"",MAX(0,AJ14*(1+INDEX('Annual Returns'!$B$4:$B$157,MATCH($A14+34,'Annual Returns'!$A$4:$A$157,0)))-Inputs!$B$2*Inputs!$B$3*(1+Inputs!$B$4)^34))</f>
        <v/>
      </c>
      <c r="AL14" s="16">
        <f>IF(OR(36&gt;Inputs!$B$5,$B14=""),"",MAX(0,AK14*(1+INDEX('Annual Returns'!$B$4:$B$157,MATCH($A14+35,'Annual Returns'!$A$4:$A$157,0)))-Inputs!$B$2*Inputs!$B$3*(1+Inputs!$B$4)^35))</f>
        <v/>
      </c>
      <c r="AM14" s="16">
        <f>IF(OR(37&gt;Inputs!$B$5,$B14=""),"",MAX(0,AL14*(1+INDEX('Annual Returns'!$B$4:$B$157,MATCH($A14+36,'Annual Returns'!$A$4:$A$157,0)))-Inputs!$B$2*Inputs!$B$3*(1+Inputs!$B$4)^36))</f>
        <v/>
      </c>
      <c r="AN14" s="16">
        <f>IF(OR(38&gt;Inputs!$B$5,$B14=""),"",MAX(0,AM14*(1+INDEX('Annual Returns'!$B$4:$B$157,MATCH($A14+37,'Annual Returns'!$A$4:$A$157,0)))-Inputs!$B$2*Inputs!$B$3*(1+Inputs!$B$4)^37))</f>
        <v/>
      </c>
      <c r="AO14" s="16">
        <f>IF(OR(39&gt;Inputs!$B$5,$B14=""),"",MAX(0,AN14*(1+INDEX('Annual Returns'!$B$4:$B$157,MATCH($A14+38,'Annual Returns'!$A$4:$A$157,0)))-Inputs!$B$2*Inputs!$B$3*(1+Inputs!$B$4)^38))</f>
        <v/>
      </c>
      <c r="AP14" s="16">
        <f>IF(OR(40&gt;Inputs!$B$5,$B14=""),"",MAX(0,AO14*(1+INDEX('Annual Returns'!$B$4:$B$157,MATCH($A14+39,'Annual Returns'!$A$4:$A$157,0)))-Inputs!$B$2*Inputs!$B$3*(1+Inputs!$B$4)^39))</f>
        <v/>
      </c>
      <c r="AQ14" s="16">
        <f>IF(OR(41&gt;Inputs!$B$5,$B14=""),"",MAX(0,AP14*(1+INDEX('Annual Returns'!$B$4:$B$157,MATCH($A14+40,'Annual Returns'!$A$4:$A$157,0)))-Inputs!$B$2*Inputs!$B$3*(1+Inputs!$B$4)^40))</f>
        <v/>
      </c>
      <c r="AR14" s="16">
        <f>IF(OR(42&gt;Inputs!$B$5,$B14=""),"",MAX(0,AQ14*(1+INDEX('Annual Returns'!$B$4:$B$157,MATCH($A14+41,'Annual Returns'!$A$4:$A$157,0)))-Inputs!$B$2*Inputs!$B$3*(1+Inputs!$B$4)^41))</f>
        <v/>
      </c>
      <c r="AS14" s="16">
        <f>IF(OR(43&gt;Inputs!$B$5,$B14=""),"",MAX(0,AR14*(1+INDEX('Annual Returns'!$B$4:$B$157,MATCH($A14+42,'Annual Returns'!$A$4:$A$157,0)))-Inputs!$B$2*Inputs!$B$3*(1+Inputs!$B$4)^42))</f>
        <v/>
      </c>
      <c r="AT14" s="16">
        <f>IF(OR(44&gt;Inputs!$B$5,$B14=""),"",MAX(0,AS14*(1+INDEX('Annual Returns'!$B$4:$B$157,MATCH($A14+43,'Annual Returns'!$A$4:$A$157,0)))-Inputs!$B$2*Inputs!$B$3*(1+Inputs!$B$4)^43))</f>
        <v/>
      </c>
      <c r="AU14" s="16">
        <f>IF(OR(45&gt;Inputs!$B$5,$B14=""),"",MAX(0,AT14*(1+INDEX('Annual Returns'!$B$4:$B$157,MATCH($A14+44,'Annual Returns'!$A$4:$A$157,0)))-Inputs!$B$2*Inputs!$B$3*(1+Inputs!$B$4)^44))</f>
        <v/>
      </c>
      <c r="AV14" s="16">
        <f>IF(OR(46&gt;Inputs!$B$5,$B14=""),"",MAX(0,AU14*(1+INDEX('Annual Returns'!$B$4:$B$157,MATCH($A14+45,'Annual Returns'!$A$4:$A$157,0)))-Inputs!$B$2*Inputs!$B$3*(1+Inputs!$B$4)^45))</f>
        <v/>
      </c>
      <c r="AW14" s="16">
        <f>IF(OR(47&gt;Inputs!$B$5,$B14=""),"",MAX(0,AV14*(1+INDEX('Annual Returns'!$B$4:$B$157,MATCH($A14+46,'Annual Returns'!$A$4:$A$157,0)))-Inputs!$B$2*Inputs!$B$3*(1+Inputs!$B$4)^46))</f>
        <v/>
      </c>
      <c r="AX14" s="16">
        <f>IF(OR(48&gt;Inputs!$B$5,$B14=""),"",MAX(0,AW14*(1+INDEX('Annual Returns'!$B$4:$B$157,MATCH($A14+47,'Annual Returns'!$A$4:$A$157,0)))-Inputs!$B$2*Inputs!$B$3*(1+Inputs!$B$4)^47))</f>
        <v/>
      </c>
      <c r="AY14" s="16">
        <f>IF(OR(49&gt;Inputs!$B$5,$B14=""),"",MAX(0,AX14*(1+INDEX('Annual Returns'!$B$4:$B$157,MATCH($A14+48,'Annual Returns'!$A$4:$A$157,0)))-Inputs!$B$2*Inputs!$B$3*(1+Inputs!$B$4)^48))</f>
        <v/>
      </c>
      <c r="AZ14" s="16">
        <f>IF(OR(50&gt;Inputs!$B$5,$B14=""),"",MAX(0,AY14*(1+INDEX('Annual Returns'!$B$4:$B$157,MATCH($A14+49,'Annual Returns'!$A$4:$A$157,0)))-Inputs!$B$2*Inputs!$B$3*(1+Inputs!$B$4)^49))</f>
        <v/>
      </c>
      <c r="BA14" s="16">
        <f>IF(B14="","",INDEX(C14:AZ14,Inputs!$B$5))</f>
        <v/>
      </c>
      <c r="BB14">
        <f>IF(BA14="","",IF(BA14&gt;0,1,0))</f>
        <v/>
      </c>
      <c r="BC14">
        <f>IF(BB14="","",IF(BB14=1,"",MATCH(0,C14:AZ14,0)))</f>
        <v/>
      </c>
    </row>
    <row r="15">
      <c r="A15" t="n">
        <v>1883</v>
      </c>
      <c r="B15" s="16">
        <f>IF(OR($A15+Inputs!$B$5-1&gt;Inputs!$B$7,Inputs!$B$5&gt;50),"",Inputs!$B$2)</f>
        <v/>
      </c>
      <c r="C15" s="16">
        <f>IF(OR(1&gt;Inputs!$B$5,$B15=""),"",MAX(0,B15*(1+INDEX('Annual Returns'!$B$4:$B$157,MATCH($A15+0,'Annual Returns'!$A$4:$A$157,0)))-Inputs!$B$2*Inputs!$B$3*(1+Inputs!$B$4)^0))</f>
        <v/>
      </c>
      <c r="D15" s="16">
        <f>IF(OR(2&gt;Inputs!$B$5,$B15=""),"",MAX(0,C15*(1+INDEX('Annual Returns'!$B$4:$B$157,MATCH($A15+1,'Annual Returns'!$A$4:$A$157,0)))-Inputs!$B$2*Inputs!$B$3*(1+Inputs!$B$4)^1))</f>
        <v/>
      </c>
      <c r="E15" s="16">
        <f>IF(OR(3&gt;Inputs!$B$5,$B15=""),"",MAX(0,D15*(1+INDEX('Annual Returns'!$B$4:$B$157,MATCH($A15+2,'Annual Returns'!$A$4:$A$157,0)))-Inputs!$B$2*Inputs!$B$3*(1+Inputs!$B$4)^2))</f>
        <v/>
      </c>
      <c r="F15" s="16">
        <f>IF(OR(4&gt;Inputs!$B$5,$B15=""),"",MAX(0,E15*(1+INDEX('Annual Returns'!$B$4:$B$157,MATCH($A15+3,'Annual Returns'!$A$4:$A$157,0)))-Inputs!$B$2*Inputs!$B$3*(1+Inputs!$B$4)^3))</f>
        <v/>
      </c>
      <c r="G15" s="16">
        <f>IF(OR(5&gt;Inputs!$B$5,$B15=""),"",MAX(0,F15*(1+INDEX('Annual Returns'!$B$4:$B$157,MATCH($A15+4,'Annual Returns'!$A$4:$A$157,0)))-Inputs!$B$2*Inputs!$B$3*(1+Inputs!$B$4)^4))</f>
        <v/>
      </c>
      <c r="H15" s="16">
        <f>IF(OR(6&gt;Inputs!$B$5,$B15=""),"",MAX(0,G15*(1+INDEX('Annual Returns'!$B$4:$B$157,MATCH($A15+5,'Annual Returns'!$A$4:$A$157,0)))-Inputs!$B$2*Inputs!$B$3*(1+Inputs!$B$4)^5))</f>
        <v/>
      </c>
      <c r="I15" s="16">
        <f>IF(OR(7&gt;Inputs!$B$5,$B15=""),"",MAX(0,H15*(1+INDEX('Annual Returns'!$B$4:$B$157,MATCH($A15+6,'Annual Returns'!$A$4:$A$157,0)))-Inputs!$B$2*Inputs!$B$3*(1+Inputs!$B$4)^6))</f>
        <v/>
      </c>
      <c r="J15" s="16">
        <f>IF(OR(8&gt;Inputs!$B$5,$B15=""),"",MAX(0,I15*(1+INDEX('Annual Returns'!$B$4:$B$157,MATCH($A15+7,'Annual Returns'!$A$4:$A$157,0)))-Inputs!$B$2*Inputs!$B$3*(1+Inputs!$B$4)^7))</f>
        <v/>
      </c>
      <c r="K15" s="16">
        <f>IF(OR(9&gt;Inputs!$B$5,$B15=""),"",MAX(0,J15*(1+INDEX('Annual Returns'!$B$4:$B$157,MATCH($A15+8,'Annual Returns'!$A$4:$A$157,0)))-Inputs!$B$2*Inputs!$B$3*(1+Inputs!$B$4)^8))</f>
        <v/>
      </c>
      <c r="L15" s="16">
        <f>IF(OR(10&gt;Inputs!$B$5,$B15=""),"",MAX(0,K15*(1+INDEX('Annual Returns'!$B$4:$B$157,MATCH($A15+9,'Annual Returns'!$A$4:$A$157,0)))-Inputs!$B$2*Inputs!$B$3*(1+Inputs!$B$4)^9))</f>
        <v/>
      </c>
      <c r="M15" s="16">
        <f>IF(OR(11&gt;Inputs!$B$5,$B15=""),"",MAX(0,L15*(1+INDEX('Annual Returns'!$B$4:$B$157,MATCH($A15+10,'Annual Returns'!$A$4:$A$157,0)))-Inputs!$B$2*Inputs!$B$3*(1+Inputs!$B$4)^10))</f>
        <v/>
      </c>
      <c r="N15" s="16">
        <f>IF(OR(12&gt;Inputs!$B$5,$B15=""),"",MAX(0,M15*(1+INDEX('Annual Returns'!$B$4:$B$157,MATCH($A15+11,'Annual Returns'!$A$4:$A$157,0)))-Inputs!$B$2*Inputs!$B$3*(1+Inputs!$B$4)^11))</f>
        <v/>
      </c>
      <c r="O15" s="16">
        <f>IF(OR(13&gt;Inputs!$B$5,$B15=""),"",MAX(0,N15*(1+INDEX('Annual Returns'!$B$4:$B$157,MATCH($A15+12,'Annual Returns'!$A$4:$A$157,0)))-Inputs!$B$2*Inputs!$B$3*(1+Inputs!$B$4)^12))</f>
        <v/>
      </c>
      <c r="P15" s="16">
        <f>IF(OR(14&gt;Inputs!$B$5,$B15=""),"",MAX(0,O15*(1+INDEX('Annual Returns'!$B$4:$B$157,MATCH($A15+13,'Annual Returns'!$A$4:$A$157,0)))-Inputs!$B$2*Inputs!$B$3*(1+Inputs!$B$4)^13))</f>
        <v/>
      </c>
      <c r="Q15" s="16">
        <f>IF(OR(15&gt;Inputs!$B$5,$B15=""),"",MAX(0,P15*(1+INDEX('Annual Returns'!$B$4:$B$157,MATCH($A15+14,'Annual Returns'!$A$4:$A$157,0)))-Inputs!$B$2*Inputs!$B$3*(1+Inputs!$B$4)^14))</f>
        <v/>
      </c>
      <c r="R15" s="16">
        <f>IF(OR(16&gt;Inputs!$B$5,$B15=""),"",MAX(0,Q15*(1+INDEX('Annual Returns'!$B$4:$B$157,MATCH($A15+15,'Annual Returns'!$A$4:$A$157,0)))-Inputs!$B$2*Inputs!$B$3*(1+Inputs!$B$4)^15))</f>
        <v/>
      </c>
      <c r="S15" s="16">
        <f>IF(OR(17&gt;Inputs!$B$5,$B15=""),"",MAX(0,R15*(1+INDEX('Annual Returns'!$B$4:$B$157,MATCH($A15+16,'Annual Returns'!$A$4:$A$157,0)))-Inputs!$B$2*Inputs!$B$3*(1+Inputs!$B$4)^16))</f>
        <v/>
      </c>
      <c r="T15" s="16">
        <f>IF(OR(18&gt;Inputs!$B$5,$B15=""),"",MAX(0,S15*(1+INDEX('Annual Returns'!$B$4:$B$157,MATCH($A15+17,'Annual Returns'!$A$4:$A$157,0)))-Inputs!$B$2*Inputs!$B$3*(1+Inputs!$B$4)^17))</f>
        <v/>
      </c>
      <c r="U15" s="16">
        <f>IF(OR(19&gt;Inputs!$B$5,$B15=""),"",MAX(0,T15*(1+INDEX('Annual Returns'!$B$4:$B$157,MATCH($A15+18,'Annual Returns'!$A$4:$A$157,0)))-Inputs!$B$2*Inputs!$B$3*(1+Inputs!$B$4)^18))</f>
        <v/>
      </c>
      <c r="V15" s="16">
        <f>IF(OR(20&gt;Inputs!$B$5,$B15=""),"",MAX(0,U15*(1+INDEX('Annual Returns'!$B$4:$B$157,MATCH($A15+19,'Annual Returns'!$A$4:$A$157,0)))-Inputs!$B$2*Inputs!$B$3*(1+Inputs!$B$4)^19))</f>
        <v/>
      </c>
      <c r="W15" s="16">
        <f>IF(OR(21&gt;Inputs!$B$5,$B15=""),"",MAX(0,V15*(1+INDEX('Annual Returns'!$B$4:$B$157,MATCH($A15+20,'Annual Returns'!$A$4:$A$157,0)))-Inputs!$B$2*Inputs!$B$3*(1+Inputs!$B$4)^20))</f>
        <v/>
      </c>
      <c r="X15" s="16">
        <f>IF(OR(22&gt;Inputs!$B$5,$B15=""),"",MAX(0,W15*(1+INDEX('Annual Returns'!$B$4:$B$157,MATCH($A15+21,'Annual Returns'!$A$4:$A$157,0)))-Inputs!$B$2*Inputs!$B$3*(1+Inputs!$B$4)^21))</f>
        <v/>
      </c>
      <c r="Y15" s="16">
        <f>IF(OR(23&gt;Inputs!$B$5,$B15=""),"",MAX(0,X15*(1+INDEX('Annual Returns'!$B$4:$B$157,MATCH($A15+22,'Annual Returns'!$A$4:$A$157,0)))-Inputs!$B$2*Inputs!$B$3*(1+Inputs!$B$4)^22))</f>
        <v/>
      </c>
      <c r="Z15" s="16">
        <f>IF(OR(24&gt;Inputs!$B$5,$B15=""),"",MAX(0,Y15*(1+INDEX('Annual Returns'!$B$4:$B$157,MATCH($A15+23,'Annual Returns'!$A$4:$A$157,0)))-Inputs!$B$2*Inputs!$B$3*(1+Inputs!$B$4)^23))</f>
        <v/>
      </c>
      <c r="AA15" s="16">
        <f>IF(OR(25&gt;Inputs!$B$5,$B15=""),"",MAX(0,Z15*(1+INDEX('Annual Returns'!$B$4:$B$157,MATCH($A15+24,'Annual Returns'!$A$4:$A$157,0)))-Inputs!$B$2*Inputs!$B$3*(1+Inputs!$B$4)^24))</f>
        <v/>
      </c>
      <c r="AB15" s="16">
        <f>IF(OR(26&gt;Inputs!$B$5,$B15=""),"",MAX(0,AA15*(1+INDEX('Annual Returns'!$B$4:$B$157,MATCH($A15+25,'Annual Returns'!$A$4:$A$157,0)))-Inputs!$B$2*Inputs!$B$3*(1+Inputs!$B$4)^25))</f>
        <v/>
      </c>
      <c r="AC15" s="16">
        <f>IF(OR(27&gt;Inputs!$B$5,$B15=""),"",MAX(0,AB15*(1+INDEX('Annual Returns'!$B$4:$B$157,MATCH($A15+26,'Annual Returns'!$A$4:$A$157,0)))-Inputs!$B$2*Inputs!$B$3*(1+Inputs!$B$4)^26))</f>
        <v/>
      </c>
      <c r="AD15" s="16">
        <f>IF(OR(28&gt;Inputs!$B$5,$B15=""),"",MAX(0,AC15*(1+INDEX('Annual Returns'!$B$4:$B$157,MATCH($A15+27,'Annual Returns'!$A$4:$A$157,0)))-Inputs!$B$2*Inputs!$B$3*(1+Inputs!$B$4)^27))</f>
        <v/>
      </c>
      <c r="AE15" s="16">
        <f>IF(OR(29&gt;Inputs!$B$5,$B15=""),"",MAX(0,AD15*(1+INDEX('Annual Returns'!$B$4:$B$157,MATCH($A15+28,'Annual Returns'!$A$4:$A$157,0)))-Inputs!$B$2*Inputs!$B$3*(1+Inputs!$B$4)^28))</f>
        <v/>
      </c>
      <c r="AF15" s="16">
        <f>IF(OR(30&gt;Inputs!$B$5,$B15=""),"",MAX(0,AE15*(1+INDEX('Annual Returns'!$B$4:$B$157,MATCH($A15+29,'Annual Returns'!$A$4:$A$157,0)))-Inputs!$B$2*Inputs!$B$3*(1+Inputs!$B$4)^29))</f>
        <v/>
      </c>
      <c r="AG15" s="16">
        <f>IF(OR(31&gt;Inputs!$B$5,$B15=""),"",MAX(0,AF15*(1+INDEX('Annual Returns'!$B$4:$B$157,MATCH($A15+30,'Annual Returns'!$A$4:$A$157,0)))-Inputs!$B$2*Inputs!$B$3*(1+Inputs!$B$4)^30))</f>
        <v/>
      </c>
      <c r="AH15" s="16">
        <f>IF(OR(32&gt;Inputs!$B$5,$B15=""),"",MAX(0,AG15*(1+INDEX('Annual Returns'!$B$4:$B$157,MATCH($A15+31,'Annual Returns'!$A$4:$A$157,0)))-Inputs!$B$2*Inputs!$B$3*(1+Inputs!$B$4)^31))</f>
        <v/>
      </c>
      <c r="AI15" s="16">
        <f>IF(OR(33&gt;Inputs!$B$5,$B15=""),"",MAX(0,AH15*(1+INDEX('Annual Returns'!$B$4:$B$157,MATCH($A15+32,'Annual Returns'!$A$4:$A$157,0)))-Inputs!$B$2*Inputs!$B$3*(1+Inputs!$B$4)^32))</f>
        <v/>
      </c>
      <c r="AJ15" s="16">
        <f>IF(OR(34&gt;Inputs!$B$5,$B15=""),"",MAX(0,AI15*(1+INDEX('Annual Returns'!$B$4:$B$157,MATCH($A15+33,'Annual Returns'!$A$4:$A$157,0)))-Inputs!$B$2*Inputs!$B$3*(1+Inputs!$B$4)^33))</f>
        <v/>
      </c>
      <c r="AK15" s="16">
        <f>IF(OR(35&gt;Inputs!$B$5,$B15=""),"",MAX(0,AJ15*(1+INDEX('Annual Returns'!$B$4:$B$157,MATCH($A15+34,'Annual Returns'!$A$4:$A$157,0)))-Inputs!$B$2*Inputs!$B$3*(1+Inputs!$B$4)^34))</f>
        <v/>
      </c>
      <c r="AL15" s="16">
        <f>IF(OR(36&gt;Inputs!$B$5,$B15=""),"",MAX(0,AK15*(1+INDEX('Annual Returns'!$B$4:$B$157,MATCH($A15+35,'Annual Returns'!$A$4:$A$157,0)))-Inputs!$B$2*Inputs!$B$3*(1+Inputs!$B$4)^35))</f>
        <v/>
      </c>
      <c r="AM15" s="16">
        <f>IF(OR(37&gt;Inputs!$B$5,$B15=""),"",MAX(0,AL15*(1+INDEX('Annual Returns'!$B$4:$B$157,MATCH($A15+36,'Annual Returns'!$A$4:$A$157,0)))-Inputs!$B$2*Inputs!$B$3*(1+Inputs!$B$4)^36))</f>
        <v/>
      </c>
      <c r="AN15" s="16">
        <f>IF(OR(38&gt;Inputs!$B$5,$B15=""),"",MAX(0,AM15*(1+INDEX('Annual Returns'!$B$4:$B$157,MATCH($A15+37,'Annual Returns'!$A$4:$A$157,0)))-Inputs!$B$2*Inputs!$B$3*(1+Inputs!$B$4)^37))</f>
        <v/>
      </c>
      <c r="AO15" s="16">
        <f>IF(OR(39&gt;Inputs!$B$5,$B15=""),"",MAX(0,AN15*(1+INDEX('Annual Returns'!$B$4:$B$157,MATCH($A15+38,'Annual Returns'!$A$4:$A$157,0)))-Inputs!$B$2*Inputs!$B$3*(1+Inputs!$B$4)^38))</f>
        <v/>
      </c>
      <c r="AP15" s="16">
        <f>IF(OR(40&gt;Inputs!$B$5,$B15=""),"",MAX(0,AO15*(1+INDEX('Annual Returns'!$B$4:$B$157,MATCH($A15+39,'Annual Returns'!$A$4:$A$157,0)))-Inputs!$B$2*Inputs!$B$3*(1+Inputs!$B$4)^39))</f>
        <v/>
      </c>
      <c r="AQ15" s="16">
        <f>IF(OR(41&gt;Inputs!$B$5,$B15=""),"",MAX(0,AP15*(1+INDEX('Annual Returns'!$B$4:$B$157,MATCH($A15+40,'Annual Returns'!$A$4:$A$157,0)))-Inputs!$B$2*Inputs!$B$3*(1+Inputs!$B$4)^40))</f>
        <v/>
      </c>
      <c r="AR15" s="16">
        <f>IF(OR(42&gt;Inputs!$B$5,$B15=""),"",MAX(0,AQ15*(1+INDEX('Annual Returns'!$B$4:$B$157,MATCH($A15+41,'Annual Returns'!$A$4:$A$157,0)))-Inputs!$B$2*Inputs!$B$3*(1+Inputs!$B$4)^41))</f>
        <v/>
      </c>
      <c r="AS15" s="16">
        <f>IF(OR(43&gt;Inputs!$B$5,$B15=""),"",MAX(0,AR15*(1+INDEX('Annual Returns'!$B$4:$B$157,MATCH($A15+42,'Annual Returns'!$A$4:$A$157,0)))-Inputs!$B$2*Inputs!$B$3*(1+Inputs!$B$4)^42))</f>
        <v/>
      </c>
      <c r="AT15" s="16">
        <f>IF(OR(44&gt;Inputs!$B$5,$B15=""),"",MAX(0,AS15*(1+INDEX('Annual Returns'!$B$4:$B$157,MATCH($A15+43,'Annual Returns'!$A$4:$A$157,0)))-Inputs!$B$2*Inputs!$B$3*(1+Inputs!$B$4)^43))</f>
        <v/>
      </c>
      <c r="AU15" s="16">
        <f>IF(OR(45&gt;Inputs!$B$5,$B15=""),"",MAX(0,AT15*(1+INDEX('Annual Returns'!$B$4:$B$157,MATCH($A15+44,'Annual Returns'!$A$4:$A$157,0)))-Inputs!$B$2*Inputs!$B$3*(1+Inputs!$B$4)^44))</f>
        <v/>
      </c>
      <c r="AV15" s="16">
        <f>IF(OR(46&gt;Inputs!$B$5,$B15=""),"",MAX(0,AU15*(1+INDEX('Annual Returns'!$B$4:$B$157,MATCH($A15+45,'Annual Returns'!$A$4:$A$157,0)))-Inputs!$B$2*Inputs!$B$3*(1+Inputs!$B$4)^45))</f>
        <v/>
      </c>
      <c r="AW15" s="16">
        <f>IF(OR(47&gt;Inputs!$B$5,$B15=""),"",MAX(0,AV15*(1+INDEX('Annual Returns'!$B$4:$B$157,MATCH($A15+46,'Annual Returns'!$A$4:$A$157,0)))-Inputs!$B$2*Inputs!$B$3*(1+Inputs!$B$4)^46))</f>
        <v/>
      </c>
      <c r="AX15" s="16">
        <f>IF(OR(48&gt;Inputs!$B$5,$B15=""),"",MAX(0,AW15*(1+INDEX('Annual Returns'!$B$4:$B$157,MATCH($A15+47,'Annual Returns'!$A$4:$A$157,0)))-Inputs!$B$2*Inputs!$B$3*(1+Inputs!$B$4)^47))</f>
        <v/>
      </c>
      <c r="AY15" s="16">
        <f>IF(OR(49&gt;Inputs!$B$5,$B15=""),"",MAX(0,AX15*(1+INDEX('Annual Returns'!$B$4:$B$157,MATCH($A15+48,'Annual Returns'!$A$4:$A$157,0)))-Inputs!$B$2*Inputs!$B$3*(1+Inputs!$B$4)^48))</f>
        <v/>
      </c>
      <c r="AZ15" s="16">
        <f>IF(OR(50&gt;Inputs!$B$5,$B15=""),"",MAX(0,AY15*(1+INDEX('Annual Returns'!$B$4:$B$157,MATCH($A15+49,'Annual Returns'!$A$4:$A$157,0)))-Inputs!$B$2*Inputs!$B$3*(1+Inputs!$B$4)^49))</f>
        <v/>
      </c>
      <c r="BA15" s="16">
        <f>IF(B15="","",INDEX(C15:AZ15,Inputs!$B$5))</f>
        <v/>
      </c>
      <c r="BB15">
        <f>IF(BA15="","",IF(BA15&gt;0,1,0))</f>
        <v/>
      </c>
      <c r="BC15">
        <f>IF(BB15="","",IF(BB15=1,"",MATCH(0,C15:AZ15,0)))</f>
        <v/>
      </c>
    </row>
    <row r="16">
      <c r="A16" t="n">
        <v>1884</v>
      </c>
      <c r="B16" s="16">
        <f>IF(OR($A16+Inputs!$B$5-1&gt;Inputs!$B$7,Inputs!$B$5&gt;50),"",Inputs!$B$2)</f>
        <v/>
      </c>
      <c r="C16" s="16">
        <f>IF(OR(1&gt;Inputs!$B$5,$B16=""),"",MAX(0,B16*(1+INDEX('Annual Returns'!$B$4:$B$157,MATCH($A16+0,'Annual Returns'!$A$4:$A$157,0)))-Inputs!$B$2*Inputs!$B$3*(1+Inputs!$B$4)^0))</f>
        <v/>
      </c>
      <c r="D16" s="16">
        <f>IF(OR(2&gt;Inputs!$B$5,$B16=""),"",MAX(0,C16*(1+INDEX('Annual Returns'!$B$4:$B$157,MATCH($A16+1,'Annual Returns'!$A$4:$A$157,0)))-Inputs!$B$2*Inputs!$B$3*(1+Inputs!$B$4)^1))</f>
        <v/>
      </c>
      <c r="E16" s="16">
        <f>IF(OR(3&gt;Inputs!$B$5,$B16=""),"",MAX(0,D16*(1+INDEX('Annual Returns'!$B$4:$B$157,MATCH($A16+2,'Annual Returns'!$A$4:$A$157,0)))-Inputs!$B$2*Inputs!$B$3*(1+Inputs!$B$4)^2))</f>
        <v/>
      </c>
      <c r="F16" s="16">
        <f>IF(OR(4&gt;Inputs!$B$5,$B16=""),"",MAX(0,E16*(1+INDEX('Annual Returns'!$B$4:$B$157,MATCH($A16+3,'Annual Returns'!$A$4:$A$157,0)))-Inputs!$B$2*Inputs!$B$3*(1+Inputs!$B$4)^3))</f>
        <v/>
      </c>
      <c r="G16" s="16">
        <f>IF(OR(5&gt;Inputs!$B$5,$B16=""),"",MAX(0,F16*(1+INDEX('Annual Returns'!$B$4:$B$157,MATCH($A16+4,'Annual Returns'!$A$4:$A$157,0)))-Inputs!$B$2*Inputs!$B$3*(1+Inputs!$B$4)^4))</f>
        <v/>
      </c>
      <c r="H16" s="16">
        <f>IF(OR(6&gt;Inputs!$B$5,$B16=""),"",MAX(0,G16*(1+INDEX('Annual Returns'!$B$4:$B$157,MATCH($A16+5,'Annual Returns'!$A$4:$A$157,0)))-Inputs!$B$2*Inputs!$B$3*(1+Inputs!$B$4)^5))</f>
        <v/>
      </c>
      <c r="I16" s="16">
        <f>IF(OR(7&gt;Inputs!$B$5,$B16=""),"",MAX(0,H16*(1+INDEX('Annual Returns'!$B$4:$B$157,MATCH($A16+6,'Annual Returns'!$A$4:$A$157,0)))-Inputs!$B$2*Inputs!$B$3*(1+Inputs!$B$4)^6))</f>
        <v/>
      </c>
      <c r="J16" s="16">
        <f>IF(OR(8&gt;Inputs!$B$5,$B16=""),"",MAX(0,I16*(1+INDEX('Annual Returns'!$B$4:$B$157,MATCH($A16+7,'Annual Returns'!$A$4:$A$157,0)))-Inputs!$B$2*Inputs!$B$3*(1+Inputs!$B$4)^7))</f>
        <v/>
      </c>
      <c r="K16" s="16">
        <f>IF(OR(9&gt;Inputs!$B$5,$B16=""),"",MAX(0,J16*(1+INDEX('Annual Returns'!$B$4:$B$157,MATCH($A16+8,'Annual Returns'!$A$4:$A$157,0)))-Inputs!$B$2*Inputs!$B$3*(1+Inputs!$B$4)^8))</f>
        <v/>
      </c>
      <c r="L16" s="16">
        <f>IF(OR(10&gt;Inputs!$B$5,$B16=""),"",MAX(0,K16*(1+INDEX('Annual Returns'!$B$4:$B$157,MATCH($A16+9,'Annual Returns'!$A$4:$A$157,0)))-Inputs!$B$2*Inputs!$B$3*(1+Inputs!$B$4)^9))</f>
        <v/>
      </c>
      <c r="M16" s="16">
        <f>IF(OR(11&gt;Inputs!$B$5,$B16=""),"",MAX(0,L16*(1+INDEX('Annual Returns'!$B$4:$B$157,MATCH($A16+10,'Annual Returns'!$A$4:$A$157,0)))-Inputs!$B$2*Inputs!$B$3*(1+Inputs!$B$4)^10))</f>
        <v/>
      </c>
      <c r="N16" s="16">
        <f>IF(OR(12&gt;Inputs!$B$5,$B16=""),"",MAX(0,M16*(1+INDEX('Annual Returns'!$B$4:$B$157,MATCH($A16+11,'Annual Returns'!$A$4:$A$157,0)))-Inputs!$B$2*Inputs!$B$3*(1+Inputs!$B$4)^11))</f>
        <v/>
      </c>
      <c r="O16" s="16">
        <f>IF(OR(13&gt;Inputs!$B$5,$B16=""),"",MAX(0,N16*(1+INDEX('Annual Returns'!$B$4:$B$157,MATCH($A16+12,'Annual Returns'!$A$4:$A$157,0)))-Inputs!$B$2*Inputs!$B$3*(1+Inputs!$B$4)^12))</f>
        <v/>
      </c>
      <c r="P16" s="16">
        <f>IF(OR(14&gt;Inputs!$B$5,$B16=""),"",MAX(0,O16*(1+INDEX('Annual Returns'!$B$4:$B$157,MATCH($A16+13,'Annual Returns'!$A$4:$A$157,0)))-Inputs!$B$2*Inputs!$B$3*(1+Inputs!$B$4)^13))</f>
        <v/>
      </c>
      <c r="Q16" s="16">
        <f>IF(OR(15&gt;Inputs!$B$5,$B16=""),"",MAX(0,P16*(1+INDEX('Annual Returns'!$B$4:$B$157,MATCH($A16+14,'Annual Returns'!$A$4:$A$157,0)))-Inputs!$B$2*Inputs!$B$3*(1+Inputs!$B$4)^14))</f>
        <v/>
      </c>
      <c r="R16" s="16">
        <f>IF(OR(16&gt;Inputs!$B$5,$B16=""),"",MAX(0,Q16*(1+INDEX('Annual Returns'!$B$4:$B$157,MATCH($A16+15,'Annual Returns'!$A$4:$A$157,0)))-Inputs!$B$2*Inputs!$B$3*(1+Inputs!$B$4)^15))</f>
        <v/>
      </c>
      <c r="S16" s="16">
        <f>IF(OR(17&gt;Inputs!$B$5,$B16=""),"",MAX(0,R16*(1+INDEX('Annual Returns'!$B$4:$B$157,MATCH($A16+16,'Annual Returns'!$A$4:$A$157,0)))-Inputs!$B$2*Inputs!$B$3*(1+Inputs!$B$4)^16))</f>
        <v/>
      </c>
      <c r="T16" s="16">
        <f>IF(OR(18&gt;Inputs!$B$5,$B16=""),"",MAX(0,S16*(1+INDEX('Annual Returns'!$B$4:$B$157,MATCH($A16+17,'Annual Returns'!$A$4:$A$157,0)))-Inputs!$B$2*Inputs!$B$3*(1+Inputs!$B$4)^17))</f>
        <v/>
      </c>
      <c r="U16" s="16">
        <f>IF(OR(19&gt;Inputs!$B$5,$B16=""),"",MAX(0,T16*(1+INDEX('Annual Returns'!$B$4:$B$157,MATCH($A16+18,'Annual Returns'!$A$4:$A$157,0)))-Inputs!$B$2*Inputs!$B$3*(1+Inputs!$B$4)^18))</f>
        <v/>
      </c>
      <c r="V16" s="16">
        <f>IF(OR(20&gt;Inputs!$B$5,$B16=""),"",MAX(0,U16*(1+INDEX('Annual Returns'!$B$4:$B$157,MATCH($A16+19,'Annual Returns'!$A$4:$A$157,0)))-Inputs!$B$2*Inputs!$B$3*(1+Inputs!$B$4)^19))</f>
        <v/>
      </c>
      <c r="W16" s="16">
        <f>IF(OR(21&gt;Inputs!$B$5,$B16=""),"",MAX(0,V16*(1+INDEX('Annual Returns'!$B$4:$B$157,MATCH($A16+20,'Annual Returns'!$A$4:$A$157,0)))-Inputs!$B$2*Inputs!$B$3*(1+Inputs!$B$4)^20))</f>
        <v/>
      </c>
      <c r="X16" s="16">
        <f>IF(OR(22&gt;Inputs!$B$5,$B16=""),"",MAX(0,W16*(1+INDEX('Annual Returns'!$B$4:$B$157,MATCH($A16+21,'Annual Returns'!$A$4:$A$157,0)))-Inputs!$B$2*Inputs!$B$3*(1+Inputs!$B$4)^21))</f>
        <v/>
      </c>
      <c r="Y16" s="16">
        <f>IF(OR(23&gt;Inputs!$B$5,$B16=""),"",MAX(0,X16*(1+INDEX('Annual Returns'!$B$4:$B$157,MATCH($A16+22,'Annual Returns'!$A$4:$A$157,0)))-Inputs!$B$2*Inputs!$B$3*(1+Inputs!$B$4)^22))</f>
        <v/>
      </c>
      <c r="Z16" s="16">
        <f>IF(OR(24&gt;Inputs!$B$5,$B16=""),"",MAX(0,Y16*(1+INDEX('Annual Returns'!$B$4:$B$157,MATCH($A16+23,'Annual Returns'!$A$4:$A$157,0)))-Inputs!$B$2*Inputs!$B$3*(1+Inputs!$B$4)^23))</f>
        <v/>
      </c>
      <c r="AA16" s="16">
        <f>IF(OR(25&gt;Inputs!$B$5,$B16=""),"",MAX(0,Z16*(1+INDEX('Annual Returns'!$B$4:$B$157,MATCH($A16+24,'Annual Returns'!$A$4:$A$157,0)))-Inputs!$B$2*Inputs!$B$3*(1+Inputs!$B$4)^24))</f>
        <v/>
      </c>
      <c r="AB16" s="16">
        <f>IF(OR(26&gt;Inputs!$B$5,$B16=""),"",MAX(0,AA16*(1+INDEX('Annual Returns'!$B$4:$B$157,MATCH($A16+25,'Annual Returns'!$A$4:$A$157,0)))-Inputs!$B$2*Inputs!$B$3*(1+Inputs!$B$4)^25))</f>
        <v/>
      </c>
      <c r="AC16" s="16">
        <f>IF(OR(27&gt;Inputs!$B$5,$B16=""),"",MAX(0,AB16*(1+INDEX('Annual Returns'!$B$4:$B$157,MATCH($A16+26,'Annual Returns'!$A$4:$A$157,0)))-Inputs!$B$2*Inputs!$B$3*(1+Inputs!$B$4)^26))</f>
        <v/>
      </c>
      <c r="AD16" s="16">
        <f>IF(OR(28&gt;Inputs!$B$5,$B16=""),"",MAX(0,AC16*(1+INDEX('Annual Returns'!$B$4:$B$157,MATCH($A16+27,'Annual Returns'!$A$4:$A$157,0)))-Inputs!$B$2*Inputs!$B$3*(1+Inputs!$B$4)^27))</f>
        <v/>
      </c>
      <c r="AE16" s="16">
        <f>IF(OR(29&gt;Inputs!$B$5,$B16=""),"",MAX(0,AD16*(1+INDEX('Annual Returns'!$B$4:$B$157,MATCH($A16+28,'Annual Returns'!$A$4:$A$157,0)))-Inputs!$B$2*Inputs!$B$3*(1+Inputs!$B$4)^28))</f>
        <v/>
      </c>
      <c r="AF16" s="16">
        <f>IF(OR(30&gt;Inputs!$B$5,$B16=""),"",MAX(0,AE16*(1+INDEX('Annual Returns'!$B$4:$B$157,MATCH($A16+29,'Annual Returns'!$A$4:$A$157,0)))-Inputs!$B$2*Inputs!$B$3*(1+Inputs!$B$4)^29))</f>
        <v/>
      </c>
      <c r="AG16" s="16">
        <f>IF(OR(31&gt;Inputs!$B$5,$B16=""),"",MAX(0,AF16*(1+INDEX('Annual Returns'!$B$4:$B$157,MATCH($A16+30,'Annual Returns'!$A$4:$A$157,0)))-Inputs!$B$2*Inputs!$B$3*(1+Inputs!$B$4)^30))</f>
        <v/>
      </c>
      <c r="AH16" s="16">
        <f>IF(OR(32&gt;Inputs!$B$5,$B16=""),"",MAX(0,AG16*(1+INDEX('Annual Returns'!$B$4:$B$157,MATCH($A16+31,'Annual Returns'!$A$4:$A$157,0)))-Inputs!$B$2*Inputs!$B$3*(1+Inputs!$B$4)^31))</f>
        <v/>
      </c>
      <c r="AI16" s="16">
        <f>IF(OR(33&gt;Inputs!$B$5,$B16=""),"",MAX(0,AH16*(1+INDEX('Annual Returns'!$B$4:$B$157,MATCH($A16+32,'Annual Returns'!$A$4:$A$157,0)))-Inputs!$B$2*Inputs!$B$3*(1+Inputs!$B$4)^32))</f>
        <v/>
      </c>
      <c r="AJ16" s="16">
        <f>IF(OR(34&gt;Inputs!$B$5,$B16=""),"",MAX(0,AI16*(1+INDEX('Annual Returns'!$B$4:$B$157,MATCH($A16+33,'Annual Returns'!$A$4:$A$157,0)))-Inputs!$B$2*Inputs!$B$3*(1+Inputs!$B$4)^33))</f>
        <v/>
      </c>
      <c r="AK16" s="16">
        <f>IF(OR(35&gt;Inputs!$B$5,$B16=""),"",MAX(0,AJ16*(1+INDEX('Annual Returns'!$B$4:$B$157,MATCH($A16+34,'Annual Returns'!$A$4:$A$157,0)))-Inputs!$B$2*Inputs!$B$3*(1+Inputs!$B$4)^34))</f>
        <v/>
      </c>
      <c r="AL16" s="16">
        <f>IF(OR(36&gt;Inputs!$B$5,$B16=""),"",MAX(0,AK16*(1+INDEX('Annual Returns'!$B$4:$B$157,MATCH($A16+35,'Annual Returns'!$A$4:$A$157,0)))-Inputs!$B$2*Inputs!$B$3*(1+Inputs!$B$4)^35))</f>
        <v/>
      </c>
      <c r="AM16" s="16">
        <f>IF(OR(37&gt;Inputs!$B$5,$B16=""),"",MAX(0,AL16*(1+INDEX('Annual Returns'!$B$4:$B$157,MATCH($A16+36,'Annual Returns'!$A$4:$A$157,0)))-Inputs!$B$2*Inputs!$B$3*(1+Inputs!$B$4)^36))</f>
        <v/>
      </c>
      <c r="AN16" s="16">
        <f>IF(OR(38&gt;Inputs!$B$5,$B16=""),"",MAX(0,AM16*(1+INDEX('Annual Returns'!$B$4:$B$157,MATCH($A16+37,'Annual Returns'!$A$4:$A$157,0)))-Inputs!$B$2*Inputs!$B$3*(1+Inputs!$B$4)^37))</f>
        <v/>
      </c>
      <c r="AO16" s="16">
        <f>IF(OR(39&gt;Inputs!$B$5,$B16=""),"",MAX(0,AN16*(1+INDEX('Annual Returns'!$B$4:$B$157,MATCH($A16+38,'Annual Returns'!$A$4:$A$157,0)))-Inputs!$B$2*Inputs!$B$3*(1+Inputs!$B$4)^38))</f>
        <v/>
      </c>
      <c r="AP16" s="16">
        <f>IF(OR(40&gt;Inputs!$B$5,$B16=""),"",MAX(0,AO16*(1+INDEX('Annual Returns'!$B$4:$B$157,MATCH($A16+39,'Annual Returns'!$A$4:$A$157,0)))-Inputs!$B$2*Inputs!$B$3*(1+Inputs!$B$4)^39))</f>
        <v/>
      </c>
      <c r="AQ16" s="16">
        <f>IF(OR(41&gt;Inputs!$B$5,$B16=""),"",MAX(0,AP16*(1+INDEX('Annual Returns'!$B$4:$B$157,MATCH($A16+40,'Annual Returns'!$A$4:$A$157,0)))-Inputs!$B$2*Inputs!$B$3*(1+Inputs!$B$4)^40))</f>
        <v/>
      </c>
      <c r="AR16" s="16">
        <f>IF(OR(42&gt;Inputs!$B$5,$B16=""),"",MAX(0,AQ16*(1+INDEX('Annual Returns'!$B$4:$B$157,MATCH($A16+41,'Annual Returns'!$A$4:$A$157,0)))-Inputs!$B$2*Inputs!$B$3*(1+Inputs!$B$4)^41))</f>
        <v/>
      </c>
      <c r="AS16" s="16">
        <f>IF(OR(43&gt;Inputs!$B$5,$B16=""),"",MAX(0,AR16*(1+INDEX('Annual Returns'!$B$4:$B$157,MATCH($A16+42,'Annual Returns'!$A$4:$A$157,0)))-Inputs!$B$2*Inputs!$B$3*(1+Inputs!$B$4)^42))</f>
        <v/>
      </c>
      <c r="AT16" s="16">
        <f>IF(OR(44&gt;Inputs!$B$5,$B16=""),"",MAX(0,AS16*(1+INDEX('Annual Returns'!$B$4:$B$157,MATCH($A16+43,'Annual Returns'!$A$4:$A$157,0)))-Inputs!$B$2*Inputs!$B$3*(1+Inputs!$B$4)^43))</f>
        <v/>
      </c>
      <c r="AU16" s="16">
        <f>IF(OR(45&gt;Inputs!$B$5,$B16=""),"",MAX(0,AT16*(1+INDEX('Annual Returns'!$B$4:$B$157,MATCH($A16+44,'Annual Returns'!$A$4:$A$157,0)))-Inputs!$B$2*Inputs!$B$3*(1+Inputs!$B$4)^44))</f>
        <v/>
      </c>
      <c r="AV16" s="16">
        <f>IF(OR(46&gt;Inputs!$B$5,$B16=""),"",MAX(0,AU16*(1+INDEX('Annual Returns'!$B$4:$B$157,MATCH($A16+45,'Annual Returns'!$A$4:$A$157,0)))-Inputs!$B$2*Inputs!$B$3*(1+Inputs!$B$4)^45))</f>
        <v/>
      </c>
      <c r="AW16" s="16">
        <f>IF(OR(47&gt;Inputs!$B$5,$B16=""),"",MAX(0,AV16*(1+INDEX('Annual Returns'!$B$4:$B$157,MATCH($A16+46,'Annual Returns'!$A$4:$A$157,0)))-Inputs!$B$2*Inputs!$B$3*(1+Inputs!$B$4)^46))</f>
        <v/>
      </c>
      <c r="AX16" s="16">
        <f>IF(OR(48&gt;Inputs!$B$5,$B16=""),"",MAX(0,AW16*(1+INDEX('Annual Returns'!$B$4:$B$157,MATCH($A16+47,'Annual Returns'!$A$4:$A$157,0)))-Inputs!$B$2*Inputs!$B$3*(1+Inputs!$B$4)^47))</f>
        <v/>
      </c>
      <c r="AY16" s="16">
        <f>IF(OR(49&gt;Inputs!$B$5,$B16=""),"",MAX(0,AX16*(1+INDEX('Annual Returns'!$B$4:$B$157,MATCH($A16+48,'Annual Returns'!$A$4:$A$157,0)))-Inputs!$B$2*Inputs!$B$3*(1+Inputs!$B$4)^48))</f>
        <v/>
      </c>
      <c r="AZ16" s="16">
        <f>IF(OR(50&gt;Inputs!$B$5,$B16=""),"",MAX(0,AY16*(1+INDEX('Annual Returns'!$B$4:$B$157,MATCH($A16+49,'Annual Returns'!$A$4:$A$157,0)))-Inputs!$B$2*Inputs!$B$3*(1+Inputs!$B$4)^49))</f>
        <v/>
      </c>
      <c r="BA16" s="16">
        <f>IF(B16="","",INDEX(C16:AZ16,Inputs!$B$5))</f>
        <v/>
      </c>
      <c r="BB16">
        <f>IF(BA16="","",IF(BA16&gt;0,1,0))</f>
        <v/>
      </c>
      <c r="BC16">
        <f>IF(BB16="","",IF(BB16=1,"",MATCH(0,C16:AZ16,0)))</f>
        <v/>
      </c>
    </row>
    <row r="17">
      <c r="A17" t="n">
        <v>1885</v>
      </c>
      <c r="B17" s="16">
        <f>IF(OR($A17+Inputs!$B$5-1&gt;Inputs!$B$7,Inputs!$B$5&gt;50),"",Inputs!$B$2)</f>
        <v/>
      </c>
      <c r="C17" s="16">
        <f>IF(OR(1&gt;Inputs!$B$5,$B17=""),"",MAX(0,B17*(1+INDEX('Annual Returns'!$B$4:$B$157,MATCH($A17+0,'Annual Returns'!$A$4:$A$157,0)))-Inputs!$B$2*Inputs!$B$3*(1+Inputs!$B$4)^0))</f>
        <v/>
      </c>
      <c r="D17" s="16">
        <f>IF(OR(2&gt;Inputs!$B$5,$B17=""),"",MAX(0,C17*(1+INDEX('Annual Returns'!$B$4:$B$157,MATCH($A17+1,'Annual Returns'!$A$4:$A$157,0)))-Inputs!$B$2*Inputs!$B$3*(1+Inputs!$B$4)^1))</f>
        <v/>
      </c>
      <c r="E17" s="16">
        <f>IF(OR(3&gt;Inputs!$B$5,$B17=""),"",MAX(0,D17*(1+INDEX('Annual Returns'!$B$4:$B$157,MATCH($A17+2,'Annual Returns'!$A$4:$A$157,0)))-Inputs!$B$2*Inputs!$B$3*(1+Inputs!$B$4)^2))</f>
        <v/>
      </c>
      <c r="F17" s="16">
        <f>IF(OR(4&gt;Inputs!$B$5,$B17=""),"",MAX(0,E17*(1+INDEX('Annual Returns'!$B$4:$B$157,MATCH($A17+3,'Annual Returns'!$A$4:$A$157,0)))-Inputs!$B$2*Inputs!$B$3*(1+Inputs!$B$4)^3))</f>
        <v/>
      </c>
      <c r="G17" s="16">
        <f>IF(OR(5&gt;Inputs!$B$5,$B17=""),"",MAX(0,F17*(1+INDEX('Annual Returns'!$B$4:$B$157,MATCH($A17+4,'Annual Returns'!$A$4:$A$157,0)))-Inputs!$B$2*Inputs!$B$3*(1+Inputs!$B$4)^4))</f>
        <v/>
      </c>
      <c r="H17" s="16">
        <f>IF(OR(6&gt;Inputs!$B$5,$B17=""),"",MAX(0,G17*(1+INDEX('Annual Returns'!$B$4:$B$157,MATCH($A17+5,'Annual Returns'!$A$4:$A$157,0)))-Inputs!$B$2*Inputs!$B$3*(1+Inputs!$B$4)^5))</f>
        <v/>
      </c>
      <c r="I17" s="16">
        <f>IF(OR(7&gt;Inputs!$B$5,$B17=""),"",MAX(0,H17*(1+INDEX('Annual Returns'!$B$4:$B$157,MATCH($A17+6,'Annual Returns'!$A$4:$A$157,0)))-Inputs!$B$2*Inputs!$B$3*(1+Inputs!$B$4)^6))</f>
        <v/>
      </c>
      <c r="J17" s="16">
        <f>IF(OR(8&gt;Inputs!$B$5,$B17=""),"",MAX(0,I17*(1+INDEX('Annual Returns'!$B$4:$B$157,MATCH($A17+7,'Annual Returns'!$A$4:$A$157,0)))-Inputs!$B$2*Inputs!$B$3*(1+Inputs!$B$4)^7))</f>
        <v/>
      </c>
      <c r="K17" s="16">
        <f>IF(OR(9&gt;Inputs!$B$5,$B17=""),"",MAX(0,J17*(1+INDEX('Annual Returns'!$B$4:$B$157,MATCH($A17+8,'Annual Returns'!$A$4:$A$157,0)))-Inputs!$B$2*Inputs!$B$3*(1+Inputs!$B$4)^8))</f>
        <v/>
      </c>
      <c r="L17" s="16">
        <f>IF(OR(10&gt;Inputs!$B$5,$B17=""),"",MAX(0,K17*(1+INDEX('Annual Returns'!$B$4:$B$157,MATCH($A17+9,'Annual Returns'!$A$4:$A$157,0)))-Inputs!$B$2*Inputs!$B$3*(1+Inputs!$B$4)^9))</f>
        <v/>
      </c>
      <c r="M17" s="16">
        <f>IF(OR(11&gt;Inputs!$B$5,$B17=""),"",MAX(0,L17*(1+INDEX('Annual Returns'!$B$4:$B$157,MATCH($A17+10,'Annual Returns'!$A$4:$A$157,0)))-Inputs!$B$2*Inputs!$B$3*(1+Inputs!$B$4)^10))</f>
        <v/>
      </c>
      <c r="N17" s="16">
        <f>IF(OR(12&gt;Inputs!$B$5,$B17=""),"",MAX(0,M17*(1+INDEX('Annual Returns'!$B$4:$B$157,MATCH($A17+11,'Annual Returns'!$A$4:$A$157,0)))-Inputs!$B$2*Inputs!$B$3*(1+Inputs!$B$4)^11))</f>
        <v/>
      </c>
      <c r="O17" s="16">
        <f>IF(OR(13&gt;Inputs!$B$5,$B17=""),"",MAX(0,N17*(1+INDEX('Annual Returns'!$B$4:$B$157,MATCH($A17+12,'Annual Returns'!$A$4:$A$157,0)))-Inputs!$B$2*Inputs!$B$3*(1+Inputs!$B$4)^12))</f>
        <v/>
      </c>
      <c r="P17" s="16">
        <f>IF(OR(14&gt;Inputs!$B$5,$B17=""),"",MAX(0,O17*(1+INDEX('Annual Returns'!$B$4:$B$157,MATCH($A17+13,'Annual Returns'!$A$4:$A$157,0)))-Inputs!$B$2*Inputs!$B$3*(1+Inputs!$B$4)^13))</f>
        <v/>
      </c>
      <c r="Q17" s="16">
        <f>IF(OR(15&gt;Inputs!$B$5,$B17=""),"",MAX(0,P17*(1+INDEX('Annual Returns'!$B$4:$B$157,MATCH($A17+14,'Annual Returns'!$A$4:$A$157,0)))-Inputs!$B$2*Inputs!$B$3*(1+Inputs!$B$4)^14))</f>
        <v/>
      </c>
      <c r="R17" s="16">
        <f>IF(OR(16&gt;Inputs!$B$5,$B17=""),"",MAX(0,Q17*(1+INDEX('Annual Returns'!$B$4:$B$157,MATCH($A17+15,'Annual Returns'!$A$4:$A$157,0)))-Inputs!$B$2*Inputs!$B$3*(1+Inputs!$B$4)^15))</f>
        <v/>
      </c>
      <c r="S17" s="16">
        <f>IF(OR(17&gt;Inputs!$B$5,$B17=""),"",MAX(0,R17*(1+INDEX('Annual Returns'!$B$4:$B$157,MATCH($A17+16,'Annual Returns'!$A$4:$A$157,0)))-Inputs!$B$2*Inputs!$B$3*(1+Inputs!$B$4)^16))</f>
        <v/>
      </c>
      <c r="T17" s="16">
        <f>IF(OR(18&gt;Inputs!$B$5,$B17=""),"",MAX(0,S17*(1+INDEX('Annual Returns'!$B$4:$B$157,MATCH($A17+17,'Annual Returns'!$A$4:$A$157,0)))-Inputs!$B$2*Inputs!$B$3*(1+Inputs!$B$4)^17))</f>
        <v/>
      </c>
      <c r="U17" s="16">
        <f>IF(OR(19&gt;Inputs!$B$5,$B17=""),"",MAX(0,T17*(1+INDEX('Annual Returns'!$B$4:$B$157,MATCH($A17+18,'Annual Returns'!$A$4:$A$157,0)))-Inputs!$B$2*Inputs!$B$3*(1+Inputs!$B$4)^18))</f>
        <v/>
      </c>
      <c r="V17" s="16">
        <f>IF(OR(20&gt;Inputs!$B$5,$B17=""),"",MAX(0,U17*(1+INDEX('Annual Returns'!$B$4:$B$157,MATCH($A17+19,'Annual Returns'!$A$4:$A$157,0)))-Inputs!$B$2*Inputs!$B$3*(1+Inputs!$B$4)^19))</f>
        <v/>
      </c>
      <c r="W17" s="16">
        <f>IF(OR(21&gt;Inputs!$B$5,$B17=""),"",MAX(0,V17*(1+INDEX('Annual Returns'!$B$4:$B$157,MATCH($A17+20,'Annual Returns'!$A$4:$A$157,0)))-Inputs!$B$2*Inputs!$B$3*(1+Inputs!$B$4)^20))</f>
        <v/>
      </c>
      <c r="X17" s="16">
        <f>IF(OR(22&gt;Inputs!$B$5,$B17=""),"",MAX(0,W17*(1+INDEX('Annual Returns'!$B$4:$B$157,MATCH($A17+21,'Annual Returns'!$A$4:$A$157,0)))-Inputs!$B$2*Inputs!$B$3*(1+Inputs!$B$4)^21))</f>
        <v/>
      </c>
      <c r="Y17" s="16">
        <f>IF(OR(23&gt;Inputs!$B$5,$B17=""),"",MAX(0,X17*(1+INDEX('Annual Returns'!$B$4:$B$157,MATCH($A17+22,'Annual Returns'!$A$4:$A$157,0)))-Inputs!$B$2*Inputs!$B$3*(1+Inputs!$B$4)^22))</f>
        <v/>
      </c>
      <c r="Z17" s="16">
        <f>IF(OR(24&gt;Inputs!$B$5,$B17=""),"",MAX(0,Y17*(1+INDEX('Annual Returns'!$B$4:$B$157,MATCH($A17+23,'Annual Returns'!$A$4:$A$157,0)))-Inputs!$B$2*Inputs!$B$3*(1+Inputs!$B$4)^23))</f>
        <v/>
      </c>
      <c r="AA17" s="16">
        <f>IF(OR(25&gt;Inputs!$B$5,$B17=""),"",MAX(0,Z17*(1+INDEX('Annual Returns'!$B$4:$B$157,MATCH($A17+24,'Annual Returns'!$A$4:$A$157,0)))-Inputs!$B$2*Inputs!$B$3*(1+Inputs!$B$4)^24))</f>
        <v/>
      </c>
      <c r="AB17" s="16">
        <f>IF(OR(26&gt;Inputs!$B$5,$B17=""),"",MAX(0,AA17*(1+INDEX('Annual Returns'!$B$4:$B$157,MATCH($A17+25,'Annual Returns'!$A$4:$A$157,0)))-Inputs!$B$2*Inputs!$B$3*(1+Inputs!$B$4)^25))</f>
        <v/>
      </c>
      <c r="AC17" s="16">
        <f>IF(OR(27&gt;Inputs!$B$5,$B17=""),"",MAX(0,AB17*(1+INDEX('Annual Returns'!$B$4:$B$157,MATCH($A17+26,'Annual Returns'!$A$4:$A$157,0)))-Inputs!$B$2*Inputs!$B$3*(1+Inputs!$B$4)^26))</f>
        <v/>
      </c>
      <c r="AD17" s="16">
        <f>IF(OR(28&gt;Inputs!$B$5,$B17=""),"",MAX(0,AC17*(1+INDEX('Annual Returns'!$B$4:$B$157,MATCH($A17+27,'Annual Returns'!$A$4:$A$157,0)))-Inputs!$B$2*Inputs!$B$3*(1+Inputs!$B$4)^27))</f>
        <v/>
      </c>
      <c r="AE17" s="16">
        <f>IF(OR(29&gt;Inputs!$B$5,$B17=""),"",MAX(0,AD17*(1+INDEX('Annual Returns'!$B$4:$B$157,MATCH($A17+28,'Annual Returns'!$A$4:$A$157,0)))-Inputs!$B$2*Inputs!$B$3*(1+Inputs!$B$4)^28))</f>
        <v/>
      </c>
      <c r="AF17" s="16">
        <f>IF(OR(30&gt;Inputs!$B$5,$B17=""),"",MAX(0,AE17*(1+INDEX('Annual Returns'!$B$4:$B$157,MATCH($A17+29,'Annual Returns'!$A$4:$A$157,0)))-Inputs!$B$2*Inputs!$B$3*(1+Inputs!$B$4)^29))</f>
        <v/>
      </c>
      <c r="AG17" s="16">
        <f>IF(OR(31&gt;Inputs!$B$5,$B17=""),"",MAX(0,AF17*(1+INDEX('Annual Returns'!$B$4:$B$157,MATCH($A17+30,'Annual Returns'!$A$4:$A$157,0)))-Inputs!$B$2*Inputs!$B$3*(1+Inputs!$B$4)^30))</f>
        <v/>
      </c>
      <c r="AH17" s="16">
        <f>IF(OR(32&gt;Inputs!$B$5,$B17=""),"",MAX(0,AG17*(1+INDEX('Annual Returns'!$B$4:$B$157,MATCH($A17+31,'Annual Returns'!$A$4:$A$157,0)))-Inputs!$B$2*Inputs!$B$3*(1+Inputs!$B$4)^31))</f>
        <v/>
      </c>
      <c r="AI17" s="16">
        <f>IF(OR(33&gt;Inputs!$B$5,$B17=""),"",MAX(0,AH17*(1+INDEX('Annual Returns'!$B$4:$B$157,MATCH($A17+32,'Annual Returns'!$A$4:$A$157,0)))-Inputs!$B$2*Inputs!$B$3*(1+Inputs!$B$4)^32))</f>
        <v/>
      </c>
      <c r="AJ17" s="16">
        <f>IF(OR(34&gt;Inputs!$B$5,$B17=""),"",MAX(0,AI17*(1+INDEX('Annual Returns'!$B$4:$B$157,MATCH($A17+33,'Annual Returns'!$A$4:$A$157,0)))-Inputs!$B$2*Inputs!$B$3*(1+Inputs!$B$4)^33))</f>
        <v/>
      </c>
      <c r="AK17" s="16">
        <f>IF(OR(35&gt;Inputs!$B$5,$B17=""),"",MAX(0,AJ17*(1+INDEX('Annual Returns'!$B$4:$B$157,MATCH($A17+34,'Annual Returns'!$A$4:$A$157,0)))-Inputs!$B$2*Inputs!$B$3*(1+Inputs!$B$4)^34))</f>
        <v/>
      </c>
      <c r="AL17" s="16">
        <f>IF(OR(36&gt;Inputs!$B$5,$B17=""),"",MAX(0,AK17*(1+INDEX('Annual Returns'!$B$4:$B$157,MATCH($A17+35,'Annual Returns'!$A$4:$A$157,0)))-Inputs!$B$2*Inputs!$B$3*(1+Inputs!$B$4)^35))</f>
        <v/>
      </c>
      <c r="AM17" s="16">
        <f>IF(OR(37&gt;Inputs!$B$5,$B17=""),"",MAX(0,AL17*(1+INDEX('Annual Returns'!$B$4:$B$157,MATCH($A17+36,'Annual Returns'!$A$4:$A$157,0)))-Inputs!$B$2*Inputs!$B$3*(1+Inputs!$B$4)^36))</f>
        <v/>
      </c>
      <c r="AN17" s="16">
        <f>IF(OR(38&gt;Inputs!$B$5,$B17=""),"",MAX(0,AM17*(1+INDEX('Annual Returns'!$B$4:$B$157,MATCH($A17+37,'Annual Returns'!$A$4:$A$157,0)))-Inputs!$B$2*Inputs!$B$3*(1+Inputs!$B$4)^37))</f>
        <v/>
      </c>
      <c r="AO17" s="16">
        <f>IF(OR(39&gt;Inputs!$B$5,$B17=""),"",MAX(0,AN17*(1+INDEX('Annual Returns'!$B$4:$B$157,MATCH($A17+38,'Annual Returns'!$A$4:$A$157,0)))-Inputs!$B$2*Inputs!$B$3*(1+Inputs!$B$4)^38))</f>
        <v/>
      </c>
      <c r="AP17" s="16">
        <f>IF(OR(40&gt;Inputs!$B$5,$B17=""),"",MAX(0,AO17*(1+INDEX('Annual Returns'!$B$4:$B$157,MATCH($A17+39,'Annual Returns'!$A$4:$A$157,0)))-Inputs!$B$2*Inputs!$B$3*(1+Inputs!$B$4)^39))</f>
        <v/>
      </c>
      <c r="AQ17" s="16">
        <f>IF(OR(41&gt;Inputs!$B$5,$B17=""),"",MAX(0,AP17*(1+INDEX('Annual Returns'!$B$4:$B$157,MATCH($A17+40,'Annual Returns'!$A$4:$A$157,0)))-Inputs!$B$2*Inputs!$B$3*(1+Inputs!$B$4)^40))</f>
        <v/>
      </c>
      <c r="AR17" s="16">
        <f>IF(OR(42&gt;Inputs!$B$5,$B17=""),"",MAX(0,AQ17*(1+INDEX('Annual Returns'!$B$4:$B$157,MATCH($A17+41,'Annual Returns'!$A$4:$A$157,0)))-Inputs!$B$2*Inputs!$B$3*(1+Inputs!$B$4)^41))</f>
        <v/>
      </c>
      <c r="AS17" s="16">
        <f>IF(OR(43&gt;Inputs!$B$5,$B17=""),"",MAX(0,AR17*(1+INDEX('Annual Returns'!$B$4:$B$157,MATCH($A17+42,'Annual Returns'!$A$4:$A$157,0)))-Inputs!$B$2*Inputs!$B$3*(1+Inputs!$B$4)^42))</f>
        <v/>
      </c>
      <c r="AT17" s="16">
        <f>IF(OR(44&gt;Inputs!$B$5,$B17=""),"",MAX(0,AS17*(1+INDEX('Annual Returns'!$B$4:$B$157,MATCH($A17+43,'Annual Returns'!$A$4:$A$157,0)))-Inputs!$B$2*Inputs!$B$3*(1+Inputs!$B$4)^43))</f>
        <v/>
      </c>
      <c r="AU17" s="16">
        <f>IF(OR(45&gt;Inputs!$B$5,$B17=""),"",MAX(0,AT17*(1+INDEX('Annual Returns'!$B$4:$B$157,MATCH($A17+44,'Annual Returns'!$A$4:$A$157,0)))-Inputs!$B$2*Inputs!$B$3*(1+Inputs!$B$4)^44))</f>
        <v/>
      </c>
      <c r="AV17" s="16">
        <f>IF(OR(46&gt;Inputs!$B$5,$B17=""),"",MAX(0,AU17*(1+INDEX('Annual Returns'!$B$4:$B$157,MATCH($A17+45,'Annual Returns'!$A$4:$A$157,0)))-Inputs!$B$2*Inputs!$B$3*(1+Inputs!$B$4)^45))</f>
        <v/>
      </c>
      <c r="AW17" s="16">
        <f>IF(OR(47&gt;Inputs!$B$5,$B17=""),"",MAX(0,AV17*(1+INDEX('Annual Returns'!$B$4:$B$157,MATCH($A17+46,'Annual Returns'!$A$4:$A$157,0)))-Inputs!$B$2*Inputs!$B$3*(1+Inputs!$B$4)^46))</f>
        <v/>
      </c>
      <c r="AX17" s="16">
        <f>IF(OR(48&gt;Inputs!$B$5,$B17=""),"",MAX(0,AW17*(1+INDEX('Annual Returns'!$B$4:$B$157,MATCH($A17+47,'Annual Returns'!$A$4:$A$157,0)))-Inputs!$B$2*Inputs!$B$3*(1+Inputs!$B$4)^47))</f>
        <v/>
      </c>
      <c r="AY17" s="16">
        <f>IF(OR(49&gt;Inputs!$B$5,$B17=""),"",MAX(0,AX17*(1+INDEX('Annual Returns'!$B$4:$B$157,MATCH($A17+48,'Annual Returns'!$A$4:$A$157,0)))-Inputs!$B$2*Inputs!$B$3*(1+Inputs!$B$4)^48))</f>
        <v/>
      </c>
      <c r="AZ17" s="16">
        <f>IF(OR(50&gt;Inputs!$B$5,$B17=""),"",MAX(0,AY17*(1+INDEX('Annual Returns'!$B$4:$B$157,MATCH($A17+49,'Annual Returns'!$A$4:$A$157,0)))-Inputs!$B$2*Inputs!$B$3*(1+Inputs!$B$4)^49))</f>
        <v/>
      </c>
      <c r="BA17" s="16">
        <f>IF(B17="","",INDEX(C17:AZ17,Inputs!$B$5))</f>
        <v/>
      </c>
      <c r="BB17">
        <f>IF(BA17="","",IF(BA17&gt;0,1,0))</f>
        <v/>
      </c>
      <c r="BC17">
        <f>IF(BB17="","",IF(BB17=1,"",MATCH(0,C17:AZ17,0)))</f>
        <v/>
      </c>
    </row>
    <row r="18">
      <c r="A18" t="n">
        <v>1886</v>
      </c>
      <c r="B18" s="16">
        <f>IF(OR($A18+Inputs!$B$5-1&gt;Inputs!$B$7,Inputs!$B$5&gt;50),"",Inputs!$B$2)</f>
        <v/>
      </c>
      <c r="C18" s="16">
        <f>IF(OR(1&gt;Inputs!$B$5,$B18=""),"",MAX(0,B18*(1+INDEX('Annual Returns'!$B$4:$B$157,MATCH($A18+0,'Annual Returns'!$A$4:$A$157,0)))-Inputs!$B$2*Inputs!$B$3*(1+Inputs!$B$4)^0))</f>
        <v/>
      </c>
      <c r="D18" s="16">
        <f>IF(OR(2&gt;Inputs!$B$5,$B18=""),"",MAX(0,C18*(1+INDEX('Annual Returns'!$B$4:$B$157,MATCH($A18+1,'Annual Returns'!$A$4:$A$157,0)))-Inputs!$B$2*Inputs!$B$3*(1+Inputs!$B$4)^1))</f>
        <v/>
      </c>
      <c r="E18" s="16">
        <f>IF(OR(3&gt;Inputs!$B$5,$B18=""),"",MAX(0,D18*(1+INDEX('Annual Returns'!$B$4:$B$157,MATCH($A18+2,'Annual Returns'!$A$4:$A$157,0)))-Inputs!$B$2*Inputs!$B$3*(1+Inputs!$B$4)^2))</f>
        <v/>
      </c>
      <c r="F18" s="16">
        <f>IF(OR(4&gt;Inputs!$B$5,$B18=""),"",MAX(0,E18*(1+INDEX('Annual Returns'!$B$4:$B$157,MATCH($A18+3,'Annual Returns'!$A$4:$A$157,0)))-Inputs!$B$2*Inputs!$B$3*(1+Inputs!$B$4)^3))</f>
        <v/>
      </c>
      <c r="G18" s="16">
        <f>IF(OR(5&gt;Inputs!$B$5,$B18=""),"",MAX(0,F18*(1+INDEX('Annual Returns'!$B$4:$B$157,MATCH($A18+4,'Annual Returns'!$A$4:$A$157,0)))-Inputs!$B$2*Inputs!$B$3*(1+Inputs!$B$4)^4))</f>
        <v/>
      </c>
      <c r="H18" s="16">
        <f>IF(OR(6&gt;Inputs!$B$5,$B18=""),"",MAX(0,G18*(1+INDEX('Annual Returns'!$B$4:$B$157,MATCH($A18+5,'Annual Returns'!$A$4:$A$157,0)))-Inputs!$B$2*Inputs!$B$3*(1+Inputs!$B$4)^5))</f>
        <v/>
      </c>
      <c r="I18" s="16">
        <f>IF(OR(7&gt;Inputs!$B$5,$B18=""),"",MAX(0,H18*(1+INDEX('Annual Returns'!$B$4:$B$157,MATCH($A18+6,'Annual Returns'!$A$4:$A$157,0)))-Inputs!$B$2*Inputs!$B$3*(1+Inputs!$B$4)^6))</f>
        <v/>
      </c>
      <c r="J18" s="16">
        <f>IF(OR(8&gt;Inputs!$B$5,$B18=""),"",MAX(0,I18*(1+INDEX('Annual Returns'!$B$4:$B$157,MATCH($A18+7,'Annual Returns'!$A$4:$A$157,0)))-Inputs!$B$2*Inputs!$B$3*(1+Inputs!$B$4)^7))</f>
        <v/>
      </c>
      <c r="K18" s="16">
        <f>IF(OR(9&gt;Inputs!$B$5,$B18=""),"",MAX(0,J18*(1+INDEX('Annual Returns'!$B$4:$B$157,MATCH($A18+8,'Annual Returns'!$A$4:$A$157,0)))-Inputs!$B$2*Inputs!$B$3*(1+Inputs!$B$4)^8))</f>
        <v/>
      </c>
      <c r="L18" s="16">
        <f>IF(OR(10&gt;Inputs!$B$5,$B18=""),"",MAX(0,K18*(1+INDEX('Annual Returns'!$B$4:$B$157,MATCH($A18+9,'Annual Returns'!$A$4:$A$157,0)))-Inputs!$B$2*Inputs!$B$3*(1+Inputs!$B$4)^9))</f>
        <v/>
      </c>
      <c r="M18" s="16">
        <f>IF(OR(11&gt;Inputs!$B$5,$B18=""),"",MAX(0,L18*(1+INDEX('Annual Returns'!$B$4:$B$157,MATCH($A18+10,'Annual Returns'!$A$4:$A$157,0)))-Inputs!$B$2*Inputs!$B$3*(1+Inputs!$B$4)^10))</f>
        <v/>
      </c>
      <c r="N18" s="16">
        <f>IF(OR(12&gt;Inputs!$B$5,$B18=""),"",MAX(0,M18*(1+INDEX('Annual Returns'!$B$4:$B$157,MATCH($A18+11,'Annual Returns'!$A$4:$A$157,0)))-Inputs!$B$2*Inputs!$B$3*(1+Inputs!$B$4)^11))</f>
        <v/>
      </c>
      <c r="O18" s="16">
        <f>IF(OR(13&gt;Inputs!$B$5,$B18=""),"",MAX(0,N18*(1+INDEX('Annual Returns'!$B$4:$B$157,MATCH($A18+12,'Annual Returns'!$A$4:$A$157,0)))-Inputs!$B$2*Inputs!$B$3*(1+Inputs!$B$4)^12))</f>
        <v/>
      </c>
      <c r="P18" s="16">
        <f>IF(OR(14&gt;Inputs!$B$5,$B18=""),"",MAX(0,O18*(1+INDEX('Annual Returns'!$B$4:$B$157,MATCH($A18+13,'Annual Returns'!$A$4:$A$157,0)))-Inputs!$B$2*Inputs!$B$3*(1+Inputs!$B$4)^13))</f>
        <v/>
      </c>
      <c r="Q18" s="16">
        <f>IF(OR(15&gt;Inputs!$B$5,$B18=""),"",MAX(0,P18*(1+INDEX('Annual Returns'!$B$4:$B$157,MATCH($A18+14,'Annual Returns'!$A$4:$A$157,0)))-Inputs!$B$2*Inputs!$B$3*(1+Inputs!$B$4)^14))</f>
        <v/>
      </c>
      <c r="R18" s="16">
        <f>IF(OR(16&gt;Inputs!$B$5,$B18=""),"",MAX(0,Q18*(1+INDEX('Annual Returns'!$B$4:$B$157,MATCH($A18+15,'Annual Returns'!$A$4:$A$157,0)))-Inputs!$B$2*Inputs!$B$3*(1+Inputs!$B$4)^15))</f>
        <v/>
      </c>
      <c r="S18" s="16">
        <f>IF(OR(17&gt;Inputs!$B$5,$B18=""),"",MAX(0,R18*(1+INDEX('Annual Returns'!$B$4:$B$157,MATCH($A18+16,'Annual Returns'!$A$4:$A$157,0)))-Inputs!$B$2*Inputs!$B$3*(1+Inputs!$B$4)^16))</f>
        <v/>
      </c>
      <c r="T18" s="16">
        <f>IF(OR(18&gt;Inputs!$B$5,$B18=""),"",MAX(0,S18*(1+INDEX('Annual Returns'!$B$4:$B$157,MATCH($A18+17,'Annual Returns'!$A$4:$A$157,0)))-Inputs!$B$2*Inputs!$B$3*(1+Inputs!$B$4)^17))</f>
        <v/>
      </c>
      <c r="U18" s="16">
        <f>IF(OR(19&gt;Inputs!$B$5,$B18=""),"",MAX(0,T18*(1+INDEX('Annual Returns'!$B$4:$B$157,MATCH($A18+18,'Annual Returns'!$A$4:$A$157,0)))-Inputs!$B$2*Inputs!$B$3*(1+Inputs!$B$4)^18))</f>
        <v/>
      </c>
      <c r="V18" s="16">
        <f>IF(OR(20&gt;Inputs!$B$5,$B18=""),"",MAX(0,U18*(1+INDEX('Annual Returns'!$B$4:$B$157,MATCH($A18+19,'Annual Returns'!$A$4:$A$157,0)))-Inputs!$B$2*Inputs!$B$3*(1+Inputs!$B$4)^19))</f>
        <v/>
      </c>
      <c r="W18" s="16">
        <f>IF(OR(21&gt;Inputs!$B$5,$B18=""),"",MAX(0,V18*(1+INDEX('Annual Returns'!$B$4:$B$157,MATCH($A18+20,'Annual Returns'!$A$4:$A$157,0)))-Inputs!$B$2*Inputs!$B$3*(1+Inputs!$B$4)^20))</f>
        <v/>
      </c>
      <c r="X18" s="16">
        <f>IF(OR(22&gt;Inputs!$B$5,$B18=""),"",MAX(0,W18*(1+INDEX('Annual Returns'!$B$4:$B$157,MATCH($A18+21,'Annual Returns'!$A$4:$A$157,0)))-Inputs!$B$2*Inputs!$B$3*(1+Inputs!$B$4)^21))</f>
        <v/>
      </c>
      <c r="Y18" s="16">
        <f>IF(OR(23&gt;Inputs!$B$5,$B18=""),"",MAX(0,X18*(1+INDEX('Annual Returns'!$B$4:$B$157,MATCH($A18+22,'Annual Returns'!$A$4:$A$157,0)))-Inputs!$B$2*Inputs!$B$3*(1+Inputs!$B$4)^22))</f>
        <v/>
      </c>
      <c r="Z18" s="16">
        <f>IF(OR(24&gt;Inputs!$B$5,$B18=""),"",MAX(0,Y18*(1+INDEX('Annual Returns'!$B$4:$B$157,MATCH($A18+23,'Annual Returns'!$A$4:$A$157,0)))-Inputs!$B$2*Inputs!$B$3*(1+Inputs!$B$4)^23))</f>
        <v/>
      </c>
      <c r="AA18" s="16">
        <f>IF(OR(25&gt;Inputs!$B$5,$B18=""),"",MAX(0,Z18*(1+INDEX('Annual Returns'!$B$4:$B$157,MATCH($A18+24,'Annual Returns'!$A$4:$A$157,0)))-Inputs!$B$2*Inputs!$B$3*(1+Inputs!$B$4)^24))</f>
        <v/>
      </c>
      <c r="AB18" s="16">
        <f>IF(OR(26&gt;Inputs!$B$5,$B18=""),"",MAX(0,AA18*(1+INDEX('Annual Returns'!$B$4:$B$157,MATCH($A18+25,'Annual Returns'!$A$4:$A$157,0)))-Inputs!$B$2*Inputs!$B$3*(1+Inputs!$B$4)^25))</f>
        <v/>
      </c>
      <c r="AC18" s="16">
        <f>IF(OR(27&gt;Inputs!$B$5,$B18=""),"",MAX(0,AB18*(1+INDEX('Annual Returns'!$B$4:$B$157,MATCH($A18+26,'Annual Returns'!$A$4:$A$157,0)))-Inputs!$B$2*Inputs!$B$3*(1+Inputs!$B$4)^26))</f>
        <v/>
      </c>
      <c r="AD18" s="16">
        <f>IF(OR(28&gt;Inputs!$B$5,$B18=""),"",MAX(0,AC18*(1+INDEX('Annual Returns'!$B$4:$B$157,MATCH($A18+27,'Annual Returns'!$A$4:$A$157,0)))-Inputs!$B$2*Inputs!$B$3*(1+Inputs!$B$4)^27))</f>
        <v/>
      </c>
      <c r="AE18" s="16">
        <f>IF(OR(29&gt;Inputs!$B$5,$B18=""),"",MAX(0,AD18*(1+INDEX('Annual Returns'!$B$4:$B$157,MATCH($A18+28,'Annual Returns'!$A$4:$A$157,0)))-Inputs!$B$2*Inputs!$B$3*(1+Inputs!$B$4)^28))</f>
        <v/>
      </c>
      <c r="AF18" s="16">
        <f>IF(OR(30&gt;Inputs!$B$5,$B18=""),"",MAX(0,AE18*(1+INDEX('Annual Returns'!$B$4:$B$157,MATCH($A18+29,'Annual Returns'!$A$4:$A$157,0)))-Inputs!$B$2*Inputs!$B$3*(1+Inputs!$B$4)^29))</f>
        <v/>
      </c>
      <c r="AG18" s="16">
        <f>IF(OR(31&gt;Inputs!$B$5,$B18=""),"",MAX(0,AF18*(1+INDEX('Annual Returns'!$B$4:$B$157,MATCH($A18+30,'Annual Returns'!$A$4:$A$157,0)))-Inputs!$B$2*Inputs!$B$3*(1+Inputs!$B$4)^30))</f>
        <v/>
      </c>
      <c r="AH18" s="16">
        <f>IF(OR(32&gt;Inputs!$B$5,$B18=""),"",MAX(0,AG18*(1+INDEX('Annual Returns'!$B$4:$B$157,MATCH($A18+31,'Annual Returns'!$A$4:$A$157,0)))-Inputs!$B$2*Inputs!$B$3*(1+Inputs!$B$4)^31))</f>
        <v/>
      </c>
      <c r="AI18" s="16">
        <f>IF(OR(33&gt;Inputs!$B$5,$B18=""),"",MAX(0,AH18*(1+INDEX('Annual Returns'!$B$4:$B$157,MATCH($A18+32,'Annual Returns'!$A$4:$A$157,0)))-Inputs!$B$2*Inputs!$B$3*(1+Inputs!$B$4)^32))</f>
        <v/>
      </c>
      <c r="AJ18" s="16">
        <f>IF(OR(34&gt;Inputs!$B$5,$B18=""),"",MAX(0,AI18*(1+INDEX('Annual Returns'!$B$4:$B$157,MATCH($A18+33,'Annual Returns'!$A$4:$A$157,0)))-Inputs!$B$2*Inputs!$B$3*(1+Inputs!$B$4)^33))</f>
        <v/>
      </c>
      <c r="AK18" s="16">
        <f>IF(OR(35&gt;Inputs!$B$5,$B18=""),"",MAX(0,AJ18*(1+INDEX('Annual Returns'!$B$4:$B$157,MATCH($A18+34,'Annual Returns'!$A$4:$A$157,0)))-Inputs!$B$2*Inputs!$B$3*(1+Inputs!$B$4)^34))</f>
        <v/>
      </c>
      <c r="AL18" s="16">
        <f>IF(OR(36&gt;Inputs!$B$5,$B18=""),"",MAX(0,AK18*(1+INDEX('Annual Returns'!$B$4:$B$157,MATCH($A18+35,'Annual Returns'!$A$4:$A$157,0)))-Inputs!$B$2*Inputs!$B$3*(1+Inputs!$B$4)^35))</f>
        <v/>
      </c>
      <c r="AM18" s="16">
        <f>IF(OR(37&gt;Inputs!$B$5,$B18=""),"",MAX(0,AL18*(1+INDEX('Annual Returns'!$B$4:$B$157,MATCH($A18+36,'Annual Returns'!$A$4:$A$157,0)))-Inputs!$B$2*Inputs!$B$3*(1+Inputs!$B$4)^36))</f>
        <v/>
      </c>
      <c r="AN18" s="16">
        <f>IF(OR(38&gt;Inputs!$B$5,$B18=""),"",MAX(0,AM18*(1+INDEX('Annual Returns'!$B$4:$B$157,MATCH($A18+37,'Annual Returns'!$A$4:$A$157,0)))-Inputs!$B$2*Inputs!$B$3*(1+Inputs!$B$4)^37))</f>
        <v/>
      </c>
      <c r="AO18" s="16">
        <f>IF(OR(39&gt;Inputs!$B$5,$B18=""),"",MAX(0,AN18*(1+INDEX('Annual Returns'!$B$4:$B$157,MATCH($A18+38,'Annual Returns'!$A$4:$A$157,0)))-Inputs!$B$2*Inputs!$B$3*(1+Inputs!$B$4)^38))</f>
        <v/>
      </c>
      <c r="AP18" s="16">
        <f>IF(OR(40&gt;Inputs!$B$5,$B18=""),"",MAX(0,AO18*(1+INDEX('Annual Returns'!$B$4:$B$157,MATCH($A18+39,'Annual Returns'!$A$4:$A$157,0)))-Inputs!$B$2*Inputs!$B$3*(1+Inputs!$B$4)^39))</f>
        <v/>
      </c>
      <c r="AQ18" s="16">
        <f>IF(OR(41&gt;Inputs!$B$5,$B18=""),"",MAX(0,AP18*(1+INDEX('Annual Returns'!$B$4:$B$157,MATCH($A18+40,'Annual Returns'!$A$4:$A$157,0)))-Inputs!$B$2*Inputs!$B$3*(1+Inputs!$B$4)^40))</f>
        <v/>
      </c>
      <c r="AR18" s="16">
        <f>IF(OR(42&gt;Inputs!$B$5,$B18=""),"",MAX(0,AQ18*(1+INDEX('Annual Returns'!$B$4:$B$157,MATCH($A18+41,'Annual Returns'!$A$4:$A$157,0)))-Inputs!$B$2*Inputs!$B$3*(1+Inputs!$B$4)^41))</f>
        <v/>
      </c>
      <c r="AS18" s="16">
        <f>IF(OR(43&gt;Inputs!$B$5,$B18=""),"",MAX(0,AR18*(1+INDEX('Annual Returns'!$B$4:$B$157,MATCH($A18+42,'Annual Returns'!$A$4:$A$157,0)))-Inputs!$B$2*Inputs!$B$3*(1+Inputs!$B$4)^42))</f>
        <v/>
      </c>
      <c r="AT18" s="16">
        <f>IF(OR(44&gt;Inputs!$B$5,$B18=""),"",MAX(0,AS18*(1+INDEX('Annual Returns'!$B$4:$B$157,MATCH($A18+43,'Annual Returns'!$A$4:$A$157,0)))-Inputs!$B$2*Inputs!$B$3*(1+Inputs!$B$4)^43))</f>
        <v/>
      </c>
      <c r="AU18" s="16">
        <f>IF(OR(45&gt;Inputs!$B$5,$B18=""),"",MAX(0,AT18*(1+INDEX('Annual Returns'!$B$4:$B$157,MATCH($A18+44,'Annual Returns'!$A$4:$A$157,0)))-Inputs!$B$2*Inputs!$B$3*(1+Inputs!$B$4)^44))</f>
        <v/>
      </c>
      <c r="AV18" s="16">
        <f>IF(OR(46&gt;Inputs!$B$5,$B18=""),"",MAX(0,AU18*(1+INDEX('Annual Returns'!$B$4:$B$157,MATCH($A18+45,'Annual Returns'!$A$4:$A$157,0)))-Inputs!$B$2*Inputs!$B$3*(1+Inputs!$B$4)^45))</f>
        <v/>
      </c>
      <c r="AW18" s="16">
        <f>IF(OR(47&gt;Inputs!$B$5,$B18=""),"",MAX(0,AV18*(1+INDEX('Annual Returns'!$B$4:$B$157,MATCH($A18+46,'Annual Returns'!$A$4:$A$157,0)))-Inputs!$B$2*Inputs!$B$3*(1+Inputs!$B$4)^46))</f>
        <v/>
      </c>
      <c r="AX18" s="16">
        <f>IF(OR(48&gt;Inputs!$B$5,$B18=""),"",MAX(0,AW18*(1+INDEX('Annual Returns'!$B$4:$B$157,MATCH($A18+47,'Annual Returns'!$A$4:$A$157,0)))-Inputs!$B$2*Inputs!$B$3*(1+Inputs!$B$4)^47))</f>
        <v/>
      </c>
      <c r="AY18" s="16">
        <f>IF(OR(49&gt;Inputs!$B$5,$B18=""),"",MAX(0,AX18*(1+INDEX('Annual Returns'!$B$4:$B$157,MATCH($A18+48,'Annual Returns'!$A$4:$A$157,0)))-Inputs!$B$2*Inputs!$B$3*(1+Inputs!$B$4)^48))</f>
        <v/>
      </c>
      <c r="AZ18" s="16">
        <f>IF(OR(50&gt;Inputs!$B$5,$B18=""),"",MAX(0,AY18*(1+INDEX('Annual Returns'!$B$4:$B$157,MATCH($A18+49,'Annual Returns'!$A$4:$A$157,0)))-Inputs!$B$2*Inputs!$B$3*(1+Inputs!$B$4)^49))</f>
        <v/>
      </c>
      <c r="BA18" s="16">
        <f>IF(B18="","",INDEX(C18:AZ18,Inputs!$B$5))</f>
        <v/>
      </c>
      <c r="BB18">
        <f>IF(BA18="","",IF(BA18&gt;0,1,0))</f>
        <v/>
      </c>
      <c r="BC18">
        <f>IF(BB18="","",IF(BB18=1,"",MATCH(0,C18:AZ18,0)))</f>
        <v/>
      </c>
    </row>
    <row r="19">
      <c r="A19" t="n">
        <v>1887</v>
      </c>
      <c r="B19" s="16">
        <f>IF(OR($A19+Inputs!$B$5-1&gt;Inputs!$B$7,Inputs!$B$5&gt;50),"",Inputs!$B$2)</f>
        <v/>
      </c>
      <c r="C19" s="16">
        <f>IF(OR(1&gt;Inputs!$B$5,$B19=""),"",MAX(0,B19*(1+INDEX('Annual Returns'!$B$4:$B$157,MATCH($A19+0,'Annual Returns'!$A$4:$A$157,0)))-Inputs!$B$2*Inputs!$B$3*(1+Inputs!$B$4)^0))</f>
        <v/>
      </c>
      <c r="D19" s="16">
        <f>IF(OR(2&gt;Inputs!$B$5,$B19=""),"",MAX(0,C19*(1+INDEX('Annual Returns'!$B$4:$B$157,MATCH($A19+1,'Annual Returns'!$A$4:$A$157,0)))-Inputs!$B$2*Inputs!$B$3*(1+Inputs!$B$4)^1))</f>
        <v/>
      </c>
      <c r="E19" s="16">
        <f>IF(OR(3&gt;Inputs!$B$5,$B19=""),"",MAX(0,D19*(1+INDEX('Annual Returns'!$B$4:$B$157,MATCH($A19+2,'Annual Returns'!$A$4:$A$157,0)))-Inputs!$B$2*Inputs!$B$3*(1+Inputs!$B$4)^2))</f>
        <v/>
      </c>
      <c r="F19" s="16">
        <f>IF(OR(4&gt;Inputs!$B$5,$B19=""),"",MAX(0,E19*(1+INDEX('Annual Returns'!$B$4:$B$157,MATCH($A19+3,'Annual Returns'!$A$4:$A$157,0)))-Inputs!$B$2*Inputs!$B$3*(1+Inputs!$B$4)^3))</f>
        <v/>
      </c>
      <c r="G19" s="16">
        <f>IF(OR(5&gt;Inputs!$B$5,$B19=""),"",MAX(0,F19*(1+INDEX('Annual Returns'!$B$4:$B$157,MATCH($A19+4,'Annual Returns'!$A$4:$A$157,0)))-Inputs!$B$2*Inputs!$B$3*(1+Inputs!$B$4)^4))</f>
        <v/>
      </c>
      <c r="H19" s="16">
        <f>IF(OR(6&gt;Inputs!$B$5,$B19=""),"",MAX(0,G19*(1+INDEX('Annual Returns'!$B$4:$B$157,MATCH($A19+5,'Annual Returns'!$A$4:$A$157,0)))-Inputs!$B$2*Inputs!$B$3*(1+Inputs!$B$4)^5))</f>
        <v/>
      </c>
      <c r="I19" s="16">
        <f>IF(OR(7&gt;Inputs!$B$5,$B19=""),"",MAX(0,H19*(1+INDEX('Annual Returns'!$B$4:$B$157,MATCH($A19+6,'Annual Returns'!$A$4:$A$157,0)))-Inputs!$B$2*Inputs!$B$3*(1+Inputs!$B$4)^6))</f>
        <v/>
      </c>
      <c r="J19" s="16">
        <f>IF(OR(8&gt;Inputs!$B$5,$B19=""),"",MAX(0,I19*(1+INDEX('Annual Returns'!$B$4:$B$157,MATCH($A19+7,'Annual Returns'!$A$4:$A$157,0)))-Inputs!$B$2*Inputs!$B$3*(1+Inputs!$B$4)^7))</f>
        <v/>
      </c>
      <c r="K19" s="16">
        <f>IF(OR(9&gt;Inputs!$B$5,$B19=""),"",MAX(0,J19*(1+INDEX('Annual Returns'!$B$4:$B$157,MATCH($A19+8,'Annual Returns'!$A$4:$A$157,0)))-Inputs!$B$2*Inputs!$B$3*(1+Inputs!$B$4)^8))</f>
        <v/>
      </c>
      <c r="L19" s="16">
        <f>IF(OR(10&gt;Inputs!$B$5,$B19=""),"",MAX(0,K19*(1+INDEX('Annual Returns'!$B$4:$B$157,MATCH($A19+9,'Annual Returns'!$A$4:$A$157,0)))-Inputs!$B$2*Inputs!$B$3*(1+Inputs!$B$4)^9))</f>
        <v/>
      </c>
      <c r="M19" s="16">
        <f>IF(OR(11&gt;Inputs!$B$5,$B19=""),"",MAX(0,L19*(1+INDEX('Annual Returns'!$B$4:$B$157,MATCH($A19+10,'Annual Returns'!$A$4:$A$157,0)))-Inputs!$B$2*Inputs!$B$3*(1+Inputs!$B$4)^10))</f>
        <v/>
      </c>
      <c r="N19" s="16">
        <f>IF(OR(12&gt;Inputs!$B$5,$B19=""),"",MAX(0,M19*(1+INDEX('Annual Returns'!$B$4:$B$157,MATCH($A19+11,'Annual Returns'!$A$4:$A$157,0)))-Inputs!$B$2*Inputs!$B$3*(1+Inputs!$B$4)^11))</f>
        <v/>
      </c>
      <c r="O19" s="16">
        <f>IF(OR(13&gt;Inputs!$B$5,$B19=""),"",MAX(0,N19*(1+INDEX('Annual Returns'!$B$4:$B$157,MATCH($A19+12,'Annual Returns'!$A$4:$A$157,0)))-Inputs!$B$2*Inputs!$B$3*(1+Inputs!$B$4)^12))</f>
        <v/>
      </c>
      <c r="P19" s="16">
        <f>IF(OR(14&gt;Inputs!$B$5,$B19=""),"",MAX(0,O19*(1+INDEX('Annual Returns'!$B$4:$B$157,MATCH($A19+13,'Annual Returns'!$A$4:$A$157,0)))-Inputs!$B$2*Inputs!$B$3*(1+Inputs!$B$4)^13))</f>
        <v/>
      </c>
      <c r="Q19" s="16">
        <f>IF(OR(15&gt;Inputs!$B$5,$B19=""),"",MAX(0,P19*(1+INDEX('Annual Returns'!$B$4:$B$157,MATCH($A19+14,'Annual Returns'!$A$4:$A$157,0)))-Inputs!$B$2*Inputs!$B$3*(1+Inputs!$B$4)^14))</f>
        <v/>
      </c>
      <c r="R19" s="16">
        <f>IF(OR(16&gt;Inputs!$B$5,$B19=""),"",MAX(0,Q19*(1+INDEX('Annual Returns'!$B$4:$B$157,MATCH($A19+15,'Annual Returns'!$A$4:$A$157,0)))-Inputs!$B$2*Inputs!$B$3*(1+Inputs!$B$4)^15))</f>
        <v/>
      </c>
      <c r="S19" s="16">
        <f>IF(OR(17&gt;Inputs!$B$5,$B19=""),"",MAX(0,R19*(1+INDEX('Annual Returns'!$B$4:$B$157,MATCH($A19+16,'Annual Returns'!$A$4:$A$157,0)))-Inputs!$B$2*Inputs!$B$3*(1+Inputs!$B$4)^16))</f>
        <v/>
      </c>
      <c r="T19" s="16">
        <f>IF(OR(18&gt;Inputs!$B$5,$B19=""),"",MAX(0,S19*(1+INDEX('Annual Returns'!$B$4:$B$157,MATCH($A19+17,'Annual Returns'!$A$4:$A$157,0)))-Inputs!$B$2*Inputs!$B$3*(1+Inputs!$B$4)^17))</f>
        <v/>
      </c>
      <c r="U19" s="16">
        <f>IF(OR(19&gt;Inputs!$B$5,$B19=""),"",MAX(0,T19*(1+INDEX('Annual Returns'!$B$4:$B$157,MATCH($A19+18,'Annual Returns'!$A$4:$A$157,0)))-Inputs!$B$2*Inputs!$B$3*(1+Inputs!$B$4)^18))</f>
        <v/>
      </c>
      <c r="V19" s="16">
        <f>IF(OR(20&gt;Inputs!$B$5,$B19=""),"",MAX(0,U19*(1+INDEX('Annual Returns'!$B$4:$B$157,MATCH($A19+19,'Annual Returns'!$A$4:$A$157,0)))-Inputs!$B$2*Inputs!$B$3*(1+Inputs!$B$4)^19))</f>
        <v/>
      </c>
      <c r="W19" s="16">
        <f>IF(OR(21&gt;Inputs!$B$5,$B19=""),"",MAX(0,V19*(1+INDEX('Annual Returns'!$B$4:$B$157,MATCH($A19+20,'Annual Returns'!$A$4:$A$157,0)))-Inputs!$B$2*Inputs!$B$3*(1+Inputs!$B$4)^20))</f>
        <v/>
      </c>
      <c r="X19" s="16">
        <f>IF(OR(22&gt;Inputs!$B$5,$B19=""),"",MAX(0,W19*(1+INDEX('Annual Returns'!$B$4:$B$157,MATCH($A19+21,'Annual Returns'!$A$4:$A$157,0)))-Inputs!$B$2*Inputs!$B$3*(1+Inputs!$B$4)^21))</f>
        <v/>
      </c>
      <c r="Y19" s="16">
        <f>IF(OR(23&gt;Inputs!$B$5,$B19=""),"",MAX(0,X19*(1+INDEX('Annual Returns'!$B$4:$B$157,MATCH($A19+22,'Annual Returns'!$A$4:$A$157,0)))-Inputs!$B$2*Inputs!$B$3*(1+Inputs!$B$4)^22))</f>
        <v/>
      </c>
      <c r="Z19" s="16">
        <f>IF(OR(24&gt;Inputs!$B$5,$B19=""),"",MAX(0,Y19*(1+INDEX('Annual Returns'!$B$4:$B$157,MATCH($A19+23,'Annual Returns'!$A$4:$A$157,0)))-Inputs!$B$2*Inputs!$B$3*(1+Inputs!$B$4)^23))</f>
        <v/>
      </c>
      <c r="AA19" s="16">
        <f>IF(OR(25&gt;Inputs!$B$5,$B19=""),"",MAX(0,Z19*(1+INDEX('Annual Returns'!$B$4:$B$157,MATCH($A19+24,'Annual Returns'!$A$4:$A$157,0)))-Inputs!$B$2*Inputs!$B$3*(1+Inputs!$B$4)^24))</f>
        <v/>
      </c>
      <c r="AB19" s="16">
        <f>IF(OR(26&gt;Inputs!$B$5,$B19=""),"",MAX(0,AA19*(1+INDEX('Annual Returns'!$B$4:$B$157,MATCH($A19+25,'Annual Returns'!$A$4:$A$157,0)))-Inputs!$B$2*Inputs!$B$3*(1+Inputs!$B$4)^25))</f>
        <v/>
      </c>
      <c r="AC19" s="16">
        <f>IF(OR(27&gt;Inputs!$B$5,$B19=""),"",MAX(0,AB19*(1+INDEX('Annual Returns'!$B$4:$B$157,MATCH($A19+26,'Annual Returns'!$A$4:$A$157,0)))-Inputs!$B$2*Inputs!$B$3*(1+Inputs!$B$4)^26))</f>
        <v/>
      </c>
      <c r="AD19" s="16">
        <f>IF(OR(28&gt;Inputs!$B$5,$B19=""),"",MAX(0,AC19*(1+INDEX('Annual Returns'!$B$4:$B$157,MATCH($A19+27,'Annual Returns'!$A$4:$A$157,0)))-Inputs!$B$2*Inputs!$B$3*(1+Inputs!$B$4)^27))</f>
        <v/>
      </c>
      <c r="AE19" s="16">
        <f>IF(OR(29&gt;Inputs!$B$5,$B19=""),"",MAX(0,AD19*(1+INDEX('Annual Returns'!$B$4:$B$157,MATCH($A19+28,'Annual Returns'!$A$4:$A$157,0)))-Inputs!$B$2*Inputs!$B$3*(1+Inputs!$B$4)^28))</f>
        <v/>
      </c>
      <c r="AF19" s="16">
        <f>IF(OR(30&gt;Inputs!$B$5,$B19=""),"",MAX(0,AE19*(1+INDEX('Annual Returns'!$B$4:$B$157,MATCH($A19+29,'Annual Returns'!$A$4:$A$157,0)))-Inputs!$B$2*Inputs!$B$3*(1+Inputs!$B$4)^29))</f>
        <v/>
      </c>
      <c r="AG19" s="16">
        <f>IF(OR(31&gt;Inputs!$B$5,$B19=""),"",MAX(0,AF19*(1+INDEX('Annual Returns'!$B$4:$B$157,MATCH($A19+30,'Annual Returns'!$A$4:$A$157,0)))-Inputs!$B$2*Inputs!$B$3*(1+Inputs!$B$4)^30))</f>
        <v/>
      </c>
      <c r="AH19" s="16">
        <f>IF(OR(32&gt;Inputs!$B$5,$B19=""),"",MAX(0,AG19*(1+INDEX('Annual Returns'!$B$4:$B$157,MATCH($A19+31,'Annual Returns'!$A$4:$A$157,0)))-Inputs!$B$2*Inputs!$B$3*(1+Inputs!$B$4)^31))</f>
        <v/>
      </c>
      <c r="AI19" s="16">
        <f>IF(OR(33&gt;Inputs!$B$5,$B19=""),"",MAX(0,AH19*(1+INDEX('Annual Returns'!$B$4:$B$157,MATCH($A19+32,'Annual Returns'!$A$4:$A$157,0)))-Inputs!$B$2*Inputs!$B$3*(1+Inputs!$B$4)^32))</f>
        <v/>
      </c>
      <c r="AJ19" s="16">
        <f>IF(OR(34&gt;Inputs!$B$5,$B19=""),"",MAX(0,AI19*(1+INDEX('Annual Returns'!$B$4:$B$157,MATCH($A19+33,'Annual Returns'!$A$4:$A$157,0)))-Inputs!$B$2*Inputs!$B$3*(1+Inputs!$B$4)^33))</f>
        <v/>
      </c>
      <c r="AK19" s="16">
        <f>IF(OR(35&gt;Inputs!$B$5,$B19=""),"",MAX(0,AJ19*(1+INDEX('Annual Returns'!$B$4:$B$157,MATCH($A19+34,'Annual Returns'!$A$4:$A$157,0)))-Inputs!$B$2*Inputs!$B$3*(1+Inputs!$B$4)^34))</f>
        <v/>
      </c>
      <c r="AL19" s="16">
        <f>IF(OR(36&gt;Inputs!$B$5,$B19=""),"",MAX(0,AK19*(1+INDEX('Annual Returns'!$B$4:$B$157,MATCH($A19+35,'Annual Returns'!$A$4:$A$157,0)))-Inputs!$B$2*Inputs!$B$3*(1+Inputs!$B$4)^35))</f>
        <v/>
      </c>
      <c r="AM19" s="16">
        <f>IF(OR(37&gt;Inputs!$B$5,$B19=""),"",MAX(0,AL19*(1+INDEX('Annual Returns'!$B$4:$B$157,MATCH($A19+36,'Annual Returns'!$A$4:$A$157,0)))-Inputs!$B$2*Inputs!$B$3*(1+Inputs!$B$4)^36))</f>
        <v/>
      </c>
      <c r="AN19" s="16">
        <f>IF(OR(38&gt;Inputs!$B$5,$B19=""),"",MAX(0,AM19*(1+INDEX('Annual Returns'!$B$4:$B$157,MATCH($A19+37,'Annual Returns'!$A$4:$A$157,0)))-Inputs!$B$2*Inputs!$B$3*(1+Inputs!$B$4)^37))</f>
        <v/>
      </c>
      <c r="AO19" s="16">
        <f>IF(OR(39&gt;Inputs!$B$5,$B19=""),"",MAX(0,AN19*(1+INDEX('Annual Returns'!$B$4:$B$157,MATCH($A19+38,'Annual Returns'!$A$4:$A$157,0)))-Inputs!$B$2*Inputs!$B$3*(1+Inputs!$B$4)^38))</f>
        <v/>
      </c>
      <c r="AP19" s="16">
        <f>IF(OR(40&gt;Inputs!$B$5,$B19=""),"",MAX(0,AO19*(1+INDEX('Annual Returns'!$B$4:$B$157,MATCH($A19+39,'Annual Returns'!$A$4:$A$157,0)))-Inputs!$B$2*Inputs!$B$3*(1+Inputs!$B$4)^39))</f>
        <v/>
      </c>
      <c r="AQ19" s="16">
        <f>IF(OR(41&gt;Inputs!$B$5,$B19=""),"",MAX(0,AP19*(1+INDEX('Annual Returns'!$B$4:$B$157,MATCH($A19+40,'Annual Returns'!$A$4:$A$157,0)))-Inputs!$B$2*Inputs!$B$3*(1+Inputs!$B$4)^40))</f>
        <v/>
      </c>
      <c r="AR19" s="16">
        <f>IF(OR(42&gt;Inputs!$B$5,$B19=""),"",MAX(0,AQ19*(1+INDEX('Annual Returns'!$B$4:$B$157,MATCH($A19+41,'Annual Returns'!$A$4:$A$157,0)))-Inputs!$B$2*Inputs!$B$3*(1+Inputs!$B$4)^41))</f>
        <v/>
      </c>
      <c r="AS19" s="16">
        <f>IF(OR(43&gt;Inputs!$B$5,$B19=""),"",MAX(0,AR19*(1+INDEX('Annual Returns'!$B$4:$B$157,MATCH($A19+42,'Annual Returns'!$A$4:$A$157,0)))-Inputs!$B$2*Inputs!$B$3*(1+Inputs!$B$4)^42))</f>
        <v/>
      </c>
      <c r="AT19" s="16">
        <f>IF(OR(44&gt;Inputs!$B$5,$B19=""),"",MAX(0,AS19*(1+INDEX('Annual Returns'!$B$4:$B$157,MATCH($A19+43,'Annual Returns'!$A$4:$A$157,0)))-Inputs!$B$2*Inputs!$B$3*(1+Inputs!$B$4)^43))</f>
        <v/>
      </c>
      <c r="AU19" s="16">
        <f>IF(OR(45&gt;Inputs!$B$5,$B19=""),"",MAX(0,AT19*(1+INDEX('Annual Returns'!$B$4:$B$157,MATCH($A19+44,'Annual Returns'!$A$4:$A$157,0)))-Inputs!$B$2*Inputs!$B$3*(1+Inputs!$B$4)^44))</f>
        <v/>
      </c>
      <c r="AV19" s="16">
        <f>IF(OR(46&gt;Inputs!$B$5,$B19=""),"",MAX(0,AU19*(1+INDEX('Annual Returns'!$B$4:$B$157,MATCH($A19+45,'Annual Returns'!$A$4:$A$157,0)))-Inputs!$B$2*Inputs!$B$3*(1+Inputs!$B$4)^45))</f>
        <v/>
      </c>
      <c r="AW19" s="16">
        <f>IF(OR(47&gt;Inputs!$B$5,$B19=""),"",MAX(0,AV19*(1+INDEX('Annual Returns'!$B$4:$B$157,MATCH($A19+46,'Annual Returns'!$A$4:$A$157,0)))-Inputs!$B$2*Inputs!$B$3*(1+Inputs!$B$4)^46))</f>
        <v/>
      </c>
      <c r="AX19" s="16">
        <f>IF(OR(48&gt;Inputs!$B$5,$B19=""),"",MAX(0,AW19*(1+INDEX('Annual Returns'!$B$4:$B$157,MATCH($A19+47,'Annual Returns'!$A$4:$A$157,0)))-Inputs!$B$2*Inputs!$B$3*(1+Inputs!$B$4)^47))</f>
        <v/>
      </c>
      <c r="AY19" s="16">
        <f>IF(OR(49&gt;Inputs!$B$5,$B19=""),"",MAX(0,AX19*(1+INDEX('Annual Returns'!$B$4:$B$157,MATCH($A19+48,'Annual Returns'!$A$4:$A$157,0)))-Inputs!$B$2*Inputs!$B$3*(1+Inputs!$B$4)^48))</f>
        <v/>
      </c>
      <c r="AZ19" s="16">
        <f>IF(OR(50&gt;Inputs!$B$5,$B19=""),"",MAX(0,AY19*(1+INDEX('Annual Returns'!$B$4:$B$157,MATCH($A19+49,'Annual Returns'!$A$4:$A$157,0)))-Inputs!$B$2*Inputs!$B$3*(1+Inputs!$B$4)^49))</f>
        <v/>
      </c>
      <c r="BA19" s="16">
        <f>IF(B19="","",INDEX(C19:AZ19,Inputs!$B$5))</f>
        <v/>
      </c>
      <c r="BB19">
        <f>IF(BA19="","",IF(BA19&gt;0,1,0))</f>
        <v/>
      </c>
      <c r="BC19">
        <f>IF(BB19="","",IF(BB19=1,"",MATCH(0,C19:AZ19,0)))</f>
        <v/>
      </c>
    </row>
    <row r="20">
      <c r="A20" t="n">
        <v>1888</v>
      </c>
      <c r="B20" s="16">
        <f>IF(OR($A20+Inputs!$B$5-1&gt;Inputs!$B$7,Inputs!$B$5&gt;50),"",Inputs!$B$2)</f>
        <v/>
      </c>
      <c r="C20" s="16">
        <f>IF(OR(1&gt;Inputs!$B$5,$B20=""),"",MAX(0,B20*(1+INDEX('Annual Returns'!$B$4:$B$157,MATCH($A20+0,'Annual Returns'!$A$4:$A$157,0)))-Inputs!$B$2*Inputs!$B$3*(1+Inputs!$B$4)^0))</f>
        <v/>
      </c>
      <c r="D20" s="16">
        <f>IF(OR(2&gt;Inputs!$B$5,$B20=""),"",MAX(0,C20*(1+INDEX('Annual Returns'!$B$4:$B$157,MATCH($A20+1,'Annual Returns'!$A$4:$A$157,0)))-Inputs!$B$2*Inputs!$B$3*(1+Inputs!$B$4)^1))</f>
        <v/>
      </c>
      <c r="E20" s="16">
        <f>IF(OR(3&gt;Inputs!$B$5,$B20=""),"",MAX(0,D20*(1+INDEX('Annual Returns'!$B$4:$B$157,MATCH($A20+2,'Annual Returns'!$A$4:$A$157,0)))-Inputs!$B$2*Inputs!$B$3*(1+Inputs!$B$4)^2))</f>
        <v/>
      </c>
      <c r="F20" s="16">
        <f>IF(OR(4&gt;Inputs!$B$5,$B20=""),"",MAX(0,E20*(1+INDEX('Annual Returns'!$B$4:$B$157,MATCH($A20+3,'Annual Returns'!$A$4:$A$157,0)))-Inputs!$B$2*Inputs!$B$3*(1+Inputs!$B$4)^3))</f>
        <v/>
      </c>
      <c r="G20" s="16">
        <f>IF(OR(5&gt;Inputs!$B$5,$B20=""),"",MAX(0,F20*(1+INDEX('Annual Returns'!$B$4:$B$157,MATCH($A20+4,'Annual Returns'!$A$4:$A$157,0)))-Inputs!$B$2*Inputs!$B$3*(1+Inputs!$B$4)^4))</f>
        <v/>
      </c>
      <c r="H20" s="16">
        <f>IF(OR(6&gt;Inputs!$B$5,$B20=""),"",MAX(0,G20*(1+INDEX('Annual Returns'!$B$4:$B$157,MATCH($A20+5,'Annual Returns'!$A$4:$A$157,0)))-Inputs!$B$2*Inputs!$B$3*(1+Inputs!$B$4)^5))</f>
        <v/>
      </c>
      <c r="I20" s="16">
        <f>IF(OR(7&gt;Inputs!$B$5,$B20=""),"",MAX(0,H20*(1+INDEX('Annual Returns'!$B$4:$B$157,MATCH($A20+6,'Annual Returns'!$A$4:$A$157,0)))-Inputs!$B$2*Inputs!$B$3*(1+Inputs!$B$4)^6))</f>
        <v/>
      </c>
      <c r="J20" s="16">
        <f>IF(OR(8&gt;Inputs!$B$5,$B20=""),"",MAX(0,I20*(1+INDEX('Annual Returns'!$B$4:$B$157,MATCH($A20+7,'Annual Returns'!$A$4:$A$157,0)))-Inputs!$B$2*Inputs!$B$3*(1+Inputs!$B$4)^7))</f>
        <v/>
      </c>
      <c r="K20" s="16">
        <f>IF(OR(9&gt;Inputs!$B$5,$B20=""),"",MAX(0,J20*(1+INDEX('Annual Returns'!$B$4:$B$157,MATCH($A20+8,'Annual Returns'!$A$4:$A$157,0)))-Inputs!$B$2*Inputs!$B$3*(1+Inputs!$B$4)^8))</f>
        <v/>
      </c>
      <c r="L20" s="16">
        <f>IF(OR(10&gt;Inputs!$B$5,$B20=""),"",MAX(0,K20*(1+INDEX('Annual Returns'!$B$4:$B$157,MATCH($A20+9,'Annual Returns'!$A$4:$A$157,0)))-Inputs!$B$2*Inputs!$B$3*(1+Inputs!$B$4)^9))</f>
        <v/>
      </c>
      <c r="M20" s="16">
        <f>IF(OR(11&gt;Inputs!$B$5,$B20=""),"",MAX(0,L20*(1+INDEX('Annual Returns'!$B$4:$B$157,MATCH($A20+10,'Annual Returns'!$A$4:$A$157,0)))-Inputs!$B$2*Inputs!$B$3*(1+Inputs!$B$4)^10))</f>
        <v/>
      </c>
      <c r="N20" s="16">
        <f>IF(OR(12&gt;Inputs!$B$5,$B20=""),"",MAX(0,M20*(1+INDEX('Annual Returns'!$B$4:$B$157,MATCH($A20+11,'Annual Returns'!$A$4:$A$157,0)))-Inputs!$B$2*Inputs!$B$3*(1+Inputs!$B$4)^11))</f>
        <v/>
      </c>
      <c r="O20" s="16">
        <f>IF(OR(13&gt;Inputs!$B$5,$B20=""),"",MAX(0,N20*(1+INDEX('Annual Returns'!$B$4:$B$157,MATCH($A20+12,'Annual Returns'!$A$4:$A$157,0)))-Inputs!$B$2*Inputs!$B$3*(1+Inputs!$B$4)^12))</f>
        <v/>
      </c>
      <c r="P20" s="16">
        <f>IF(OR(14&gt;Inputs!$B$5,$B20=""),"",MAX(0,O20*(1+INDEX('Annual Returns'!$B$4:$B$157,MATCH($A20+13,'Annual Returns'!$A$4:$A$157,0)))-Inputs!$B$2*Inputs!$B$3*(1+Inputs!$B$4)^13))</f>
        <v/>
      </c>
      <c r="Q20" s="16">
        <f>IF(OR(15&gt;Inputs!$B$5,$B20=""),"",MAX(0,P20*(1+INDEX('Annual Returns'!$B$4:$B$157,MATCH($A20+14,'Annual Returns'!$A$4:$A$157,0)))-Inputs!$B$2*Inputs!$B$3*(1+Inputs!$B$4)^14))</f>
        <v/>
      </c>
      <c r="R20" s="16">
        <f>IF(OR(16&gt;Inputs!$B$5,$B20=""),"",MAX(0,Q20*(1+INDEX('Annual Returns'!$B$4:$B$157,MATCH($A20+15,'Annual Returns'!$A$4:$A$157,0)))-Inputs!$B$2*Inputs!$B$3*(1+Inputs!$B$4)^15))</f>
        <v/>
      </c>
      <c r="S20" s="16">
        <f>IF(OR(17&gt;Inputs!$B$5,$B20=""),"",MAX(0,R20*(1+INDEX('Annual Returns'!$B$4:$B$157,MATCH($A20+16,'Annual Returns'!$A$4:$A$157,0)))-Inputs!$B$2*Inputs!$B$3*(1+Inputs!$B$4)^16))</f>
        <v/>
      </c>
      <c r="T20" s="16">
        <f>IF(OR(18&gt;Inputs!$B$5,$B20=""),"",MAX(0,S20*(1+INDEX('Annual Returns'!$B$4:$B$157,MATCH($A20+17,'Annual Returns'!$A$4:$A$157,0)))-Inputs!$B$2*Inputs!$B$3*(1+Inputs!$B$4)^17))</f>
        <v/>
      </c>
      <c r="U20" s="16">
        <f>IF(OR(19&gt;Inputs!$B$5,$B20=""),"",MAX(0,T20*(1+INDEX('Annual Returns'!$B$4:$B$157,MATCH($A20+18,'Annual Returns'!$A$4:$A$157,0)))-Inputs!$B$2*Inputs!$B$3*(1+Inputs!$B$4)^18))</f>
        <v/>
      </c>
      <c r="V20" s="16">
        <f>IF(OR(20&gt;Inputs!$B$5,$B20=""),"",MAX(0,U20*(1+INDEX('Annual Returns'!$B$4:$B$157,MATCH($A20+19,'Annual Returns'!$A$4:$A$157,0)))-Inputs!$B$2*Inputs!$B$3*(1+Inputs!$B$4)^19))</f>
        <v/>
      </c>
      <c r="W20" s="16">
        <f>IF(OR(21&gt;Inputs!$B$5,$B20=""),"",MAX(0,V20*(1+INDEX('Annual Returns'!$B$4:$B$157,MATCH($A20+20,'Annual Returns'!$A$4:$A$157,0)))-Inputs!$B$2*Inputs!$B$3*(1+Inputs!$B$4)^20))</f>
        <v/>
      </c>
      <c r="X20" s="16">
        <f>IF(OR(22&gt;Inputs!$B$5,$B20=""),"",MAX(0,W20*(1+INDEX('Annual Returns'!$B$4:$B$157,MATCH($A20+21,'Annual Returns'!$A$4:$A$157,0)))-Inputs!$B$2*Inputs!$B$3*(1+Inputs!$B$4)^21))</f>
        <v/>
      </c>
      <c r="Y20" s="16">
        <f>IF(OR(23&gt;Inputs!$B$5,$B20=""),"",MAX(0,X20*(1+INDEX('Annual Returns'!$B$4:$B$157,MATCH($A20+22,'Annual Returns'!$A$4:$A$157,0)))-Inputs!$B$2*Inputs!$B$3*(1+Inputs!$B$4)^22))</f>
        <v/>
      </c>
      <c r="Z20" s="16">
        <f>IF(OR(24&gt;Inputs!$B$5,$B20=""),"",MAX(0,Y20*(1+INDEX('Annual Returns'!$B$4:$B$157,MATCH($A20+23,'Annual Returns'!$A$4:$A$157,0)))-Inputs!$B$2*Inputs!$B$3*(1+Inputs!$B$4)^23))</f>
        <v/>
      </c>
      <c r="AA20" s="16">
        <f>IF(OR(25&gt;Inputs!$B$5,$B20=""),"",MAX(0,Z20*(1+INDEX('Annual Returns'!$B$4:$B$157,MATCH($A20+24,'Annual Returns'!$A$4:$A$157,0)))-Inputs!$B$2*Inputs!$B$3*(1+Inputs!$B$4)^24))</f>
        <v/>
      </c>
      <c r="AB20" s="16">
        <f>IF(OR(26&gt;Inputs!$B$5,$B20=""),"",MAX(0,AA20*(1+INDEX('Annual Returns'!$B$4:$B$157,MATCH($A20+25,'Annual Returns'!$A$4:$A$157,0)))-Inputs!$B$2*Inputs!$B$3*(1+Inputs!$B$4)^25))</f>
        <v/>
      </c>
      <c r="AC20" s="16">
        <f>IF(OR(27&gt;Inputs!$B$5,$B20=""),"",MAX(0,AB20*(1+INDEX('Annual Returns'!$B$4:$B$157,MATCH($A20+26,'Annual Returns'!$A$4:$A$157,0)))-Inputs!$B$2*Inputs!$B$3*(1+Inputs!$B$4)^26))</f>
        <v/>
      </c>
      <c r="AD20" s="16">
        <f>IF(OR(28&gt;Inputs!$B$5,$B20=""),"",MAX(0,AC20*(1+INDEX('Annual Returns'!$B$4:$B$157,MATCH($A20+27,'Annual Returns'!$A$4:$A$157,0)))-Inputs!$B$2*Inputs!$B$3*(1+Inputs!$B$4)^27))</f>
        <v/>
      </c>
      <c r="AE20" s="16">
        <f>IF(OR(29&gt;Inputs!$B$5,$B20=""),"",MAX(0,AD20*(1+INDEX('Annual Returns'!$B$4:$B$157,MATCH($A20+28,'Annual Returns'!$A$4:$A$157,0)))-Inputs!$B$2*Inputs!$B$3*(1+Inputs!$B$4)^28))</f>
        <v/>
      </c>
      <c r="AF20" s="16">
        <f>IF(OR(30&gt;Inputs!$B$5,$B20=""),"",MAX(0,AE20*(1+INDEX('Annual Returns'!$B$4:$B$157,MATCH($A20+29,'Annual Returns'!$A$4:$A$157,0)))-Inputs!$B$2*Inputs!$B$3*(1+Inputs!$B$4)^29))</f>
        <v/>
      </c>
      <c r="AG20" s="16">
        <f>IF(OR(31&gt;Inputs!$B$5,$B20=""),"",MAX(0,AF20*(1+INDEX('Annual Returns'!$B$4:$B$157,MATCH($A20+30,'Annual Returns'!$A$4:$A$157,0)))-Inputs!$B$2*Inputs!$B$3*(1+Inputs!$B$4)^30))</f>
        <v/>
      </c>
      <c r="AH20" s="16">
        <f>IF(OR(32&gt;Inputs!$B$5,$B20=""),"",MAX(0,AG20*(1+INDEX('Annual Returns'!$B$4:$B$157,MATCH($A20+31,'Annual Returns'!$A$4:$A$157,0)))-Inputs!$B$2*Inputs!$B$3*(1+Inputs!$B$4)^31))</f>
        <v/>
      </c>
      <c r="AI20" s="16">
        <f>IF(OR(33&gt;Inputs!$B$5,$B20=""),"",MAX(0,AH20*(1+INDEX('Annual Returns'!$B$4:$B$157,MATCH($A20+32,'Annual Returns'!$A$4:$A$157,0)))-Inputs!$B$2*Inputs!$B$3*(1+Inputs!$B$4)^32))</f>
        <v/>
      </c>
      <c r="AJ20" s="16">
        <f>IF(OR(34&gt;Inputs!$B$5,$B20=""),"",MAX(0,AI20*(1+INDEX('Annual Returns'!$B$4:$B$157,MATCH($A20+33,'Annual Returns'!$A$4:$A$157,0)))-Inputs!$B$2*Inputs!$B$3*(1+Inputs!$B$4)^33))</f>
        <v/>
      </c>
      <c r="AK20" s="16">
        <f>IF(OR(35&gt;Inputs!$B$5,$B20=""),"",MAX(0,AJ20*(1+INDEX('Annual Returns'!$B$4:$B$157,MATCH($A20+34,'Annual Returns'!$A$4:$A$157,0)))-Inputs!$B$2*Inputs!$B$3*(1+Inputs!$B$4)^34))</f>
        <v/>
      </c>
      <c r="AL20" s="16">
        <f>IF(OR(36&gt;Inputs!$B$5,$B20=""),"",MAX(0,AK20*(1+INDEX('Annual Returns'!$B$4:$B$157,MATCH($A20+35,'Annual Returns'!$A$4:$A$157,0)))-Inputs!$B$2*Inputs!$B$3*(1+Inputs!$B$4)^35))</f>
        <v/>
      </c>
      <c r="AM20" s="16">
        <f>IF(OR(37&gt;Inputs!$B$5,$B20=""),"",MAX(0,AL20*(1+INDEX('Annual Returns'!$B$4:$B$157,MATCH($A20+36,'Annual Returns'!$A$4:$A$157,0)))-Inputs!$B$2*Inputs!$B$3*(1+Inputs!$B$4)^36))</f>
        <v/>
      </c>
      <c r="AN20" s="16">
        <f>IF(OR(38&gt;Inputs!$B$5,$B20=""),"",MAX(0,AM20*(1+INDEX('Annual Returns'!$B$4:$B$157,MATCH($A20+37,'Annual Returns'!$A$4:$A$157,0)))-Inputs!$B$2*Inputs!$B$3*(1+Inputs!$B$4)^37))</f>
        <v/>
      </c>
      <c r="AO20" s="16">
        <f>IF(OR(39&gt;Inputs!$B$5,$B20=""),"",MAX(0,AN20*(1+INDEX('Annual Returns'!$B$4:$B$157,MATCH($A20+38,'Annual Returns'!$A$4:$A$157,0)))-Inputs!$B$2*Inputs!$B$3*(1+Inputs!$B$4)^38))</f>
        <v/>
      </c>
      <c r="AP20" s="16">
        <f>IF(OR(40&gt;Inputs!$B$5,$B20=""),"",MAX(0,AO20*(1+INDEX('Annual Returns'!$B$4:$B$157,MATCH($A20+39,'Annual Returns'!$A$4:$A$157,0)))-Inputs!$B$2*Inputs!$B$3*(1+Inputs!$B$4)^39))</f>
        <v/>
      </c>
      <c r="AQ20" s="16">
        <f>IF(OR(41&gt;Inputs!$B$5,$B20=""),"",MAX(0,AP20*(1+INDEX('Annual Returns'!$B$4:$B$157,MATCH($A20+40,'Annual Returns'!$A$4:$A$157,0)))-Inputs!$B$2*Inputs!$B$3*(1+Inputs!$B$4)^40))</f>
        <v/>
      </c>
      <c r="AR20" s="16">
        <f>IF(OR(42&gt;Inputs!$B$5,$B20=""),"",MAX(0,AQ20*(1+INDEX('Annual Returns'!$B$4:$B$157,MATCH($A20+41,'Annual Returns'!$A$4:$A$157,0)))-Inputs!$B$2*Inputs!$B$3*(1+Inputs!$B$4)^41))</f>
        <v/>
      </c>
      <c r="AS20" s="16">
        <f>IF(OR(43&gt;Inputs!$B$5,$B20=""),"",MAX(0,AR20*(1+INDEX('Annual Returns'!$B$4:$B$157,MATCH($A20+42,'Annual Returns'!$A$4:$A$157,0)))-Inputs!$B$2*Inputs!$B$3*(1+Inputs!$B$4)^42))</f>
        <v/>
      </c>
      <c r="AT20" s="16">
        <f>IF(OR(44&gt;Inputs!$B$5,$B20=""),"",MAX(0,AS20*(1+INDEX('Annual Returns'!$B$4:$B$157,MATCH($A20+43,'Annual Returns'!$A$4:$A$157,0)))-Inputs!$B$2*Inputs!$B$3*(1+Inputs!$B$4)^43))</f>
        <v/>
      </c>
      <c r="AU20" s="16">
        <f>IF(OR(45&gt;Inputs!$B$5,$B20=""),"",MAX(0,AT20*(1+INDEX('Annual Returns'!$B$4:$B$157,MATCH($A20+44,'Annual Returns'!$A$4:$A$157,0)))-Inputs!$B$2*Inputs!$B$3*(1+Inputs!$B$4)^44))</f>
        <v/>
      </c>
      <c r="AV20" s="16">
        <f>IF(OR(46&gt;Inputs!$B$5,$B20=""),"",MAX(0,AU20*(1+INDEX('Annual Returns'!$B$4:$B$157,MATCH($A20+45,'Annual Returns'!$A$4:$A$157,0)))-Inputs!$B$2*Inputs!$B$3*(1+Inputs!$B$4)^45))</f>
        <v/>
      </c>
      <c r="AW20" s="16">
        <f>IF(OR(47&gt;Inputs!$B$5,$B20=""),"",MAX(0,AV20*(1+INDEX('Annual Returns'!$B$4:$B$157,MATCH($A20+46,'Annual Returns'!$A$4:$A$157,0)))-Inputs!$B$2*Inputs!$B$3*(1+Inputs!$B$4)^46))</f>
        <v/>
      </c>
      <c r="AX20" s="16">
        <f>IF(OR(48&gt;Inputs!$B$5,$B20=""),"",MAX(0,AW20*(1+INDEX('Annual Returns'!$B$4:$B$157,MATCH($A20+47,'Annual Returns'!$A$4:$A$157,0)))-Inputs!$B$2*Inputs!$B$3*(1+Inputs!$B$4)^47))</f>
        <v/>
      </c>
      <c r="AY20" s="16">
        <f>IF(OR(49&gt;Inputs!$B$5,$B20=""),"",MAX(0,AX20*(1+INDEX('Annual Returns'!$B$4:$B$157,MATCH($A20+48,'Annual Returns'!$A$4:$A$157,0)))-Inputs!$B$2*Inputs!$B$3*(1+Inputs!$B$4)^48))</f>
        <v/>
      </c>
      <c r="AZ20" s="16">
        <f>IF(OR(50&gt;Inputs!$B$5,$B20=""),"",MAX(0,AY20*(1+INDEX('Annual Returns'!$B$4:$B$157,MATCH($A20+49,'Annual Returns'!$A$4:$A$157,0)))-Inputs!$B$2*Inputs!$B$3*(1+Inputs!$B$4)^49))</f>
        <v/>
      </c>
      <c r="BA20" s="16">
        <f>IF(B20="","",INDEX(C20:AZ20,Inputs!$B$5))</f>
        <v/>
      </c>
      <c r="BB20">
        <f>IF(BA20="","",IF(BA20&gt;0,1,0))</f>
        <v/>
      </c>
      <c r="BC20">
        <f>IF(BB20="","",IF(BB20=1,"",MATCH(0,C20:AZ20,0)))</f>
        <v/>
      </c>
    </row>
    <row r="21">
      <c r="A21" t="n">
        <v>1889</v>
      </c>
      <c r="B21" s="16">
        <f>IF(OR($A21+Inputs!$B$5-1&gt;Inputs!$B$7,Inputs!$B$5&gt;50),"",Inputs!$B$2)</f>
        <v/>
      </c>
      <c r="C21" s="16">
        <f>IF(OR(1&gt;Inputs!$B$5,$B21=""),"",MAX(0,B21*(1+INDEX('Annual Returns'!$B$4:$B$157,MATCH($A21+0,'Annual Returns'!$A$4:$A$157,0)))-Inputs!$B$2*Inputs!$B$3*(1+Inputs!$B$4)^0))</f>
        <v/>
      </c>
      <c r="D21" s="16">
        <f>IF(OR(2&gt;Inputs!$B$5,$B21=""),"",MAX(0,C21*(1+INDEX('Annual Returns'!$B$4:$B$157,MATCH($A21+1,'Annual Returns'!$A$4:$A$157,0)))-Inputs!$B$2*Inputs!$B$3*(1+Inputs!$B$4)^1))</f>
        <v/>
      </c>
      <c r="E21" s="16">
        <f>IF(OR(3&gt;Inputs!$B$5,$B21=""),"",MAX(0,D21*(1+INDEX('Annual Returns'!$B$4:$B$157,MATCH($A21+2,'Annual Returns'!$A$4:$A$157,0)))-Inputs!$B$2*Inputs!$B$3*(1+Inputs!$B$4)^2))</f>
        <v/>
      </c>
      <c r="F21" s="16">
        <f>IF(OR(4&gt;Inputs!$B$5,$B21=""),"",MAX(0,E21*(1+INDEX('Annual Returns'!$B$4:$B$157,MATCH($A21+3,'Annual Returns'!$A$4:$A$157,0)))-Inputs!$B$2*Inputs!$B$3*(1+Inputs!$B$4)^3))</f>
        <v/>
      </c>
      <c r="G21" s="16">
        <f>IF(OR(5&gt;Inputs!$B$5,$B21=""),"",MAX(0,F21*(1+INDEX('Annual Returns'!$B$4:$B$157,MATCH($A21+4,'Annual Returns'!$A$4:$A$157,0)))-Inputs!$B$2*Inputs!$B$3*(1+Inputs!$B$4)^4))</f>
        <v/>
      </c>
      <c r="H21" s="16">
        <f>IF(OR(6&gt;Inputs!$B$5,$B21=""),"",MAX(0,G21*(1+INDEX('Annual Returns'!$B$4:$B$157,MATCH($A21+5,'Annual Returns'!$A$4:$A$157,0)))-Inputs!$B$2*Inputs!$B$3*(1+Inputs!$B$4)^5))</f>
        <v/>
      </c>
      <c r="I21" s="16">
        <f>IF(OR(7&gt;Inputs!$B$5,$B21=""),"",MAX(0,H21*(1+INDEX('Annual Returns'!$B$4:$B$157,MATCH($A21+6,'Annual Returns'!$A$4:$A$157,0)))-Inputs!$B$2*Inputs!$B$3*(1+Inputs!$B$4)^6))</f>
        <v/>
      </c>
      <c r="J21" s="16">
        <f>IF(OR(8&gt;Inputs!$B$5,$B21=""),"",MAX(0,I21*(1+INDEX('Annual Returns'!$B$4:$B$157,MATCH($A21+7,'Annual Returns'!$A$4:$A$157,0)))-Inputs!$B$2*Inputs!$B$3*(1+Inputs!$B$4)^7))</f>
        <v/>
      </c>
      <c r="K21" s="16">
        <f>IF(OR(9&gt;Inputs!$B$5,$B21=""),"",MAX(0,J21*(1+INDEX('Annual Returns'!$B$4:$B$157,MATCH($A21+8,'Annual Returns'!$A$4:$A$157,0)))-Inputs!$B$2*Inputs!$B$3*(1+Inputs!$B$4)^8))</f>
        <v/>
      </c>
      <c r="L21" s="16">
        <f>IF(OR(10&gt;Inputs!$B$5,$B21=""),"",MAX(0,K21*(1+INDEX('Annual Returns'!$B$4:$B$157,MATCH($A21+9,'Annual Returns'!$A$4:$A$157,0)))-Inputs!$B$2*Inputs!$B$3*(1+Inputs!$B$4)^9))</f>
        <v/>
      </c>
      <c r="M21" s="16">
        <f>IF(OR(11&gt;Inputs!$B$5,$B21=""),"",MAX(0,L21*(1+INDEX('Annual Returns'!$B$4:$B$157,MATCH($A21+10,'Annual Returns'!$A$4:$A$157,0)))-Inputs!$B$2*Inputs!$B$3*(1+Inputs!$B$4)^10))</f>
        <v/>
      </c>
      <c r="N21" s="16">
        <f>IF(OR(12&gt;Inputs!$B$5,$B21=""),"",MAX(0,M21*(1+INDEX('Annual Returns'!$B$4:$B$157,MATCH($A21+11,'Annual Returns'!$A$4:$A$157,0)))-Inputs!$B$2*Inputs!$B$3*(1+Inputs!$B$4)^11))</f>
        <v/>
      </c>
      <c r="O21" s="16">
        <f>IF(OR(13&gt;Inputs!$B$5,$B21=""),"",MAX(0,N21*(1+INDEX('Annual Returns'!$B$4:$B$157,MATCH($A21+12,'Annual Returns'!$A$4:$A$157,0)))-Inputs!$B$2*Inputs!$B$3*(1+Inputs!$B$4)^12))</f>
        <v/>
      </c>
      <c r="P21" s="16">
        <f>IF(OR(14&gt;Inputs!$B$5,$B21=""),"",MAX(0,O21*(1+INDEX('Annual Returns'!$B$4:$B$157,MATCH($A21+13,'Annual Returns'!$A$4:$A$157,0)))-Inputs!$B$2*Inputs!$B$3*(1+Inputs!$B$4)^13))</f>
        <v/>
      </c>
      <c r="Q21" s="16">
        <f>IF(OR(15&gt;Inputs!$B$5,$B21=""),"",MAX(0,P21*(1+INDEX('Annual Returns'!$B$4:$B$157,MATCH($A21+14,'Annual Returns'!$A$4:$A$157,0)))-Inputs!$B$2*Inputs!$B$3*(1+Inputs!$B$4)^14))</f>
        <v/>
      </c>
      <c r="R21" s="16">
        <f>IF(OR(16&gt;Inputs!$B$5,$B21=""),"",MAX(0,Q21*(1+INDEX('Annual Returns'!$B$4:$B$157,MATCH($A21+15,'Annual Returns'!$A$4:$A$157,0)))-Inputs!$B$2*Inputs!$B$3*(1+Inputs!$B$4)^15))</f>
        <v/>
      </c>
      <c r="S21" s="16">
        <f>IF(OR(17&gt;Inputs!$B$5,$B21=""),"",MAX(0,R21*(1+INDEX('Annual Returns'!$B$4:$B$157,MATCH($A21+16,'Annual Returns'!$A$4:$A$157,0)))-Inputs!$B$2*Inputs!$B$3*(1+Inputs!$B$4)^16))</f>
        <v/>
      </c>
      <c r="T21" s="16">
        <f>IF(OR(18&gt;Inputs!$B$5,$B21=""),"",MAX(0,S21*(1+INDEX('Annual Returns'!$B$4:$B$157,MATCH($A21+17,'Annual Returns'!$A$4:$A$157,0)))-Inputs!$B$2*Inputs!$B$3*(1+Inputs!$B$4)^17))</f>
        <v/>
      </c>
      <c r="U21" s="16">
        <f>IF(OR(19&gt;Inputs!$B$5,$B21=""),"",MAX(0,T21*(1+INDEX('Annual Returns'!$B$4:$B$157,MATCH($A21+18,'Annual Returns'!$A$4:$A$157,0)))-Inputs!$B$2*Inputs!$B$3*(1+Inputs!$B$4)^18))</f>
        <v/>
      </c>
      <c r="V21" s="16">
        <f>IF(OR(20&gt;Inputs!$B$5,$B21=""),"",MAX(0,U21*(1+INDEX('Annual Returns'!$B$4:$B$157,MATCH($A21+19,'Annual Returns'!$A$4:$A$157,0)))-Inputs!$B$2*Inputs!$B$3*(1+Inputs!$B$4)^19))</f>
        <v/>
      </c>
      <c r="W21" s="16">
        <f>IF(OR(21&gt;Inputs!$B$5,$B21=""),"",MAX(0,V21*(1+INDEX('Annual Returns'!$B$4:$B$157,MATCH($A21+20,'Annual Returns'!$A$4:$A$157,0)))-Inputs!$B$2*Inputs!$B$3*(1+Inputs!$B$4)^20))</f>
        <v/>
      </c>
      <c r="X21" s="16">
        <f>IF(OR(22&gt;Inputs!$B$5,$B21=""),"",MAX(0,W21*(1+INDEX('Annual Returns'!$B$4:$B$157,MATCH($A21+21,'Annual Returns'!$A$4:$A$157,0)))-Inputs!$B$2*Inputs!$B$3*(1+Inputs!$B$4)^21))</f>
        <v/>
      </c>
      <c r="Y21" s="16">
        <f>IF(OR(23&gt;Inputs!$B$5,$B21=""),"",MAX(0,X21*(1+INDEX('Annual Returns'!$B$4:$B$157,MATCH($A21+22,'Annual Returns'!$A$4:$A$157,0)))-Inputs!$B$2*Inputs!$B$3*(1+Inputs!$B$4)^22))</f>
        <v/>
      </c>
      <c r="Z21" s="16">
        <f>IF(OR(24&gt;Inputs!$B$5,$B21=""),"",MAX(0,Y21*(1+INDEX('Annual Returns'!$B$4:$B$157,MATCH($A21+23,'Annual Returns'!$A$4:$A$157,0)))-Inputs!$B$2*Inputs!$B$3*(1+Inputs!$B$4)^23))</f>
        <v/>
      </c>
      <c r="AA21" s="16">
        <f>IF(OR(25&gt;Inputs!$B$5,$B21=""),"",MAX(0,Z21*(1+INDEX('Annual Returns'!$B$4:$B$157,MATCH($A21+24,'Annual Returns'!$A$4:$A$157,0)))-Inputs!$B$2*Inputs!$B$3*(1+Inputs!$B$4)^24))</f>
        <v/>
      </c>
      <c r="AB21" s="16">
        <f>IF(OR(26&gt;Inputs!$B$5,$B21=""),"",MAX(0,AA21*(1+INDEX('Annual Returns'!$B$4:$B$157,MATCH($A21+25,'Annual Returns'!$A$4:$A$157,0)))-Inputs!$B$2*Inputs!$B$3*(1+Inputs!$B$4)^25))</f>
        <v/>
      </c>
      <c r="AC21" s="16">
        <f>IF(OR(27&gt;Inputs!$B$5,$B21=""),"",MAX(0,AB21*(1+INDEX('Annual Returns'!$B$4:$B$157,MATCH($A21+26,'Annual Returns'!$A$4:$A$157,0)))-Inputs!$B$2*Inputs!$B$3*(1+Inputs!$B$4)^26))</f>
        <v/>
      </c>
      <c r="AD21" s="16">
        <f>IF(OR(28&gt;Inputs!$B$5,$B21=""),"",MAX(0,AC21*(1+INDEX('Annual Returns'!$B$4:$B$157,MATCH($A21+27,'Annual Returns'!$A$4:$A$157,0)))-Inputs!$B$2*Inputs!$B$3*(1+Inputs!$B$4)^27))</f>
        <v/>
      </c>
      <c r="AE21" s="16">
        <f>IF(OR(29&gt;Inputs!$B$5,$B21=""),"",MAX(0,AD21*(1+INDEX('Annual Returns'!$B$4:$B$157,MATCH($A21+28,'Annual Returns'!$A$4:$A$157,0)))-Inputs!$B$2*Inputs!$B$3*(1+Inputs!$B$4)^28))</f>
        <v/>
      </c>
      <c r="AF21" s="16">
        <f>IF(OR(30&gt;Inputs!$B$5,$B21=""),"",MAX(0,AE21*(1+INDEX('Annual Returns'!$B$4:$B$157,MATCH($A21+29,'Annual Returns'!$A$4:$A$157,0)))-Inputs!$B$2*Inputs!$B$3*(1+Inputs!$B$4)^29))</f>
        <v/>
      </c>
      <c r="AG21" s="16">
        <f>IF(OR(31&gt;Inputs!$B$5,$B21=""),"",MAX(0,AF21*(1+INDEX('Annual Returns'!$B$4:$B$157,MATCH($A21+30,'Annual Returns'!$A$4:$A$157,0)))-Inputs!$B$2*Inputs!$B$3*(1+Inputs!$B$4)^30))</f>
        <v/>
      </c>
      <c r="AH21" s="16">
        <f>IF(OR(32&gt;Inputs!$B$5,$B21=""),"",MAX(0,AG21*(1+INDEX('Annual Returns'!$B$4:$B$157,MATCH($A21+31,'Annual Returns'!$A$4:$A$157,0)))-Inputs!$B$2*Inputs!$B$3*(1+Inputs!$B$4)^31))</f>
        <v/>
      </c>
      <c r="AI21" s="16">
        <f>IF(OR(33&gt;Inputs!$B$5,$B21=""),"",MAX(0,AH21*(1+INDEX('Annual Returns'!$B$4:$B$157,MATCH($A21+32,'Annual Returns'!$A$4:$A$157,0)))-Inputs!$B$2*Inputs!$B$3*(1+Inputs!$B$4)^32))</f>
        <v/>
      </c>
      <c r="AJ21" s="16">
        <f>IF(OR(34&gt;Inputs!$B$5,$B21=""),"",MAX(0,AI21*(1+INDEX('Annual Returns'!$B$4:$B$157,MATCH($A21+33,'Annual Returns'!$A$4:$A$157,0)))-Inputs!$B$2*Inputs!$B$3*(1+Inputs!$B$4)^33))</f>
        <v/>
      </c>
      <c r="AK21" s="16">
        <f>IF(OR(35&gt;Inputs!$B$5,$B21=""),"",MAX(0,AJ21*(1+INDEX('Annual Returns'!$B$4:$B$157,MATCH($A21+34,'Annual Returns'!$A$4:$A$157,0)))-Inputs!$B$2*Inputs!$B$3*(1+Inputs!$B$4)^34))</f>
        <v/>
      </c>
      <c r="AL21" s="16">
        <f>IF(OR(36&gt;Inputs!$B$5,$B21=""),"",MAX(0,AK21*(1+INDEX('Annual Returns'!$B$4:$B$157,MATCH($A21+35,'Annual Returns'!$A$4:$A$157,0)))-Inputs!$B$2*Inputs!$B$3*(1+Inputs!$B$4)^35))</f>
        <v/>
      </c>
      <c r="AM21" s="16">
        <f>IF(OR(37&gt;Inputs!$B$5,$B21=""),"",MAX(0,AL21*(1+INDEX('Annual Returns'!$B$4:$B$157,MATCH($A21+36,'Annual Returns'!$A$4:$A$157,0)))-Inputs!$B$2*Inputs!$B$3*(1+Inputs!$B$4)^36))</f>
        <v/>
      </c>
      <c r="AN21" s="16">
        <f>IF(OR(38&gt;Inputs!$B$5,$B21=""),"",MAX(0,AM21*(1+INDEX('Annual Returns'!$B$4:$B$157,MATCH($A21+37,'Annual Returns'!$A$4:$A$157,0)))-Inputs!$B$2*Inputs!$B$3*(1+Inputs!$B$4)^37))</f>
        <v/>
      </c>
      <c r="AO21" s="16">
        <f>IF(OR(39&gt;Inputs!$B$5,$B21=""),"",MAX(0,AN21*(1+INDEX('Annual Returns'!$B$4:$B$157,MATCH($A21+38,'Annual Returns'!$A$4:$A$157,0)))-Inputs!$B$2*Inputs!$B$3*(1+Inputs!$B$4)^38))</f>
        <v/>
      </c>
      <c r="AP21" s="16">
        <f>IF(OR(40&gt;Inputs!$B$5,$B21=""),"",MAX(0,AO21*(1+INDEX('Annual Returns'!$B$4:$B$157,MATCH($A21+39,'Annual Returns'!$A$4:$A$157,0)))-Inputs!$B$2*Inputs!$B$3*(1+Inputs!$B$4)^39))</f>
        <v/>
      </c>
      <c r="AQ21" s="16">
        <f>IF(OR(41&gt;Inputs!$B$5,$B21=""),"",MAX(0,AP21*(1+INDEX('Annual Returns'!$B$4:$B$157,MATCH($A21+40,'Annual Returns'!$A$4:$A$157,0)))-Inputs!$B$2*Inputs!$B$3*(1+Inputs!$B$4)^40))</f>
        <v/>
      </c>
      <c r="AR21" s="16">
        <f>IF(OR(42&gt;Inputs!$B$5,$B21=""),"",MAX(0,AQ21*(1+INDEX('Annual Returns'!$B$4:$B$157,MATCH($A21+41,'Annual Returns'!$A$4:$A$157,0)))-Inputs!$B$2*Inputs!$B$3*(1+Inputs!$B$4)^41))</f>
        <v/>
      </c>
      <c r="AS21" s="16">
        <f>IF(OR(43&gt;Inputs!$B$5,$B21=""),"",MAX(0,AR21*(1+INDEX('Annual Returns'!$B$4:$B$157,MATCH($A21+42,'Annual Returns'!$A$4:$A$157,0)))-Inputs!$B$2*Inputs!$B$3*(1+Inputs!$B$4)^42))</f>
        <v/>
      </c>
      <c r="AT21" s="16">
        <f>IF(OR(44&gt;Inputs!$B$5,$B21=""),"",MAX(0,AS21*(1+INDEX('Annual Returns'!$B$4:$B$157,MATCH($A21+43,'Annual Returns'!$A$4:$A$157,0)))-Inputs!$B$2*Inputs!$B$3*(1+Inputs!$B$4)^43))</f>
        <v/>
      </c>
      <c r="AU21" s="16">
        <f>IF(OR(45&gt;Inputs!$B$5,$B21=""),"",MAX(0,AT21*(1+INDEX('Annual Returns'!$B$4:$B$157,MATCH($A21+44,'Annual Returns'!$A$4:$A$157,0)))-Inputs!$B$2*Inputs!$B$3*(1+Inputs!$B$4)^44))</f>
        <v/>
      </c>
      <c r="AV21" s="16">
        <f>IF(OR(46&gt;Inputs!$B$5,$B21=""),"",MAX(0,AU21*(1+INDEX('Annual Returns'!$B$4:$B$157,MATCH($A21+45,'Annual Returns'!$A$4:$A$157,0)))-Inputs!$B$2*Inputs!$B$3*(1+Inputs!$B$4)^45))</f>
        <v/>
      </c>
      <c r="AW21" s="16">
        <f>IF(OR(47&gt;Inputs!$B$5,$B21=""),"",MAX(0,AV21*(1+INDEX('Annual Returns'!$B$4:$B$157,MATCH($A21+46,'Annual Returns'!$A$4:$A$157,0)))-Inputs!$B$2*Inputs!$B$3*(1+Inputs!$B$4)^46))</f>
        <v/>
      </c>
      <c r="AX21" s="16">
        <f>IF(OR(48&gt;Inputs!$B$5,$B21=""),"",MAX(0,AW21*(1+INDEX('Annual Returns'!$B$4:$B$157,MATCH($A21+47,'Annual Returns'!$A$4:$A$157,0)))-Inputs!$B$2*Inputs!$B$3*(1+Inputs!$B$4)^47))</f>
        <v/>
      </c>
      <c r="AY21" s="16">
        <f>IF(OR(49&gt;Inputs!$B$5,$B21=""),"",MAX(0,AX21*(1+INDEX('Annual Returns'!$B$4:$B$157,MATCH($A21+48,'Annual Returns'!$A$4:$A$157,0)))-Inputs!$B$2*Inputs!$B$3*(1+Inputs!$B$4)^48))</f>
        <v/>
      </c>
      <c r="AZ21" s="16">
        <f>IF(OR(50&gt;Inputs!$B$5,$B21=""),"",MAX(0,AY21*(1+INDEX('Annual Returns'!$B$4:$B$157,MATCH($A21+49,'Annual Returns'!$A$4:$A$157,0)))-Inputs!$B$2*Inputs!$B$3*(1+Inputs!$B$4)^49))</f>
        <v/>
      </c>
      <c r="BA21" s="16">
        <f>IF(B21="","",INDEX(C21:AZ21,Inputs!$B$5))</f>
        <v/>
      </c>
      <c r="BB21">
        <f>IF(BA21="","",IF(BA21&gt;0,1,0))</f>
        <v/>
      </c>
      <c r="BC21">
        <f>IF(BB21="","",IF(BB21=1,"",MATCH(0,C21:AZ21,0)))</f>
        <v/>
      </c>
    </row>
    <row r="22">
      <c r="A22" t="n">
        <v>1890</v>
      </c>
      <c r="B22" s="16">
        <f>IF(OR($A22+Inputs!$B$5-1&gt;Inputs!$B$7,Inputs!$B$5&gt;50),"",Inputs!$B$2)</f>
        <v/>
      </c>
      <c r="C22" s="16">
        <f>IF(OR(1&gt;Inputs!$B$5,$B22=""),"",MAX(0,B22*(1+INDEX('Annual Returns'!$B$4:$B$157,MATCH($A22+0,'Annual Returns'!$A$4:$A$157,0)))-Inputs!$B$2*Inputs!$B$3*(1+Inputs!$B$4)^0))</f>
        <v/>
      </c>
      <c r="D22" s="16">
        <f>IF(OR(2&gt;Inputs!$B$5,$B22=""),"",MAX(0,C22*(1+INDEX('Annual Returns'!$B$4:$B$157,MATCH($A22+1,'Annual Returns'!$A$4:$A$157,0)))-Inputs!$B$2*Inputs!$B$3*(1+Inputs!$B$4)^1))</f>
        <v/>
      </c>
      <c r="E22" s="16">
        <f>IF(OR(3&gt;Inputs!$B$5,$B22=""),"",MAX(0,D22*(1+INDEX('Annual Returns'!$B$4:$B$157,MATCH($A22+2,'Annual Returns'!$A$4:$A$157,0)))-Inputs!$B$2*Inputs!$B$3*(1+Inputs!$B$4)^2))</f>
        <v/>
      </c>
      <c r="F22" s="16">
        <f>IF(OR(4&gt;Inputs!$B$5,$B22=""),"",MAX(0,E22*(1+INDEX('Annual Returns'!$B$4:$B$157,MATCH($A22+3,'Annual Returns'!$A$4:$A$157,0)))-Inputs!$B$2*Inputs!$B$3*(1+Inputs!$B$4)^3))</f>
        <v/>
      </c>
      <c r="G22" s="16">
        <f>IF(OR(5&gt;Inputs!$B$5,$B22=""),"",MAX(0,F22*(1+INDEX('Annual Returns'!$B$4:$B$157,MATCH($A22+4,'Annual Returns'!$A$4:$A$157,0)))-Inputs!$B$2*Inputs!$B$3*(1+Inputs!$B$4)^4))</f>
        <v/>
      </c>
      <c r="H22" s="16">
        <f>IF(OR(6&gt;Inputs!$B$5,$B22=""),"",MAX(0,G22*(1+INDEX('Annual Returns'!$B$4:$B$157,MATCH($A22+5,'Annual Returns'!$A$4:$A$157,0)))-Inputs!$B$2*Inputs!$B$3*(1+Inputs!$B$4)^5))</f>
        <v/>
      </c>
      <c r="I22" s="16">
        <f>IF(OR(7&gt;Inputs!$B$5,$B22=""),"",MAX(0,H22*(1+INDEX('Annual Returns'!$B$4:$B$157,MATCH($A22+6,'Annual Returns'!$A$4:$A$157,0)))-Inputs!$B$2*Inputs!$B$3*(1+Inputs!$B$4)^6))</f>
        <v/>
      </c>
      <c r="J22" s="16">
        <f>IF(OR(8&gt;Inputs!$B$5,$B22=""),"",MAX(0,I22*(1+INDEX('Annual Returns'!$B$4:$B$157,MATCH($A22+7,'Annual Returns'!$A$4:$A$157,0)))-Inputs!$B$2*Inputs!$B$3*(1+Inputs!$B$4)^7))</f>
        <v/>
      </c>
      <c r="K22" s="16">
        <f>IF(OR(9&gt;Inputs!$B$5,$B22=""),"",MAX(0,J22*(1+INDEX('Annual Returns'!$B$4:$B$157,MATCH($A22+8,'Annual Returns'!$A$4:$A$157,0)))-Inputs!$B$2*Inputs!$B$3*(1+Inputs!$B$4)^8))</f>
        <v/>
      </c>
      <c r="L22" s="16">
        <f>IF(OR(10&gt;Inputs!$B$5,$B22=""),"",MAX(0,K22*(1+INDEX('Annual Returns'!$B$4:$B$157,MATCH($A22+9,'Annual Returns'!$A$4:$A$157,0)))-Inputs!$B$2*Inputs!$B$3*(1+Inputs!$B$4)^9))</f>
        <v/>
      </c>
      <c r="M22" s="16">
        <f>IF(OR(11&gt;Inputs!$B$5,$B22=""),"",MAX(0,L22*(1+INDEX('Annual Returns'!$B$4:$B$157,MATCH($A22+10,'Annual Returns'!$A$4:$A$157,0)))-Inputs!$B$2*Inputs!$B$3*(1+Inputs!$B$4)^10))</f>
        <v/>
      </c>
      <c r="N22" s="16">
        <f>IF(OR(12&gt;Inputs!$B$5,$B22=""),"",MAX(0,M22*(1+INDEX('Annual Returns'!$B$4:$B$157,MATCH($A22+11,'Annual Returns'!$A$4:$A$157,0)))-Inputs!$B$2*Inputs!$B$3*(1+Inputs!$B$4)^11))</f>
        <v/>
      </c>
      <c r="O22" s="16">
        <f>IF(OR(13&gt;Inputs!$B$5,$B22=""),"",MAX(0,N22*(1+INDEX('Annual Returns'!$B$4:$B$157,MATCH($A22+12,'Annual Returns'!$A$4:$A$157,0)))-Inputs!$B$2*Inputs!$B$3*(1+Inputs!$B$4)^12))</f>
        <v/>
      </c>
      <c r="P22" s="16">
        <f>IF(OR(14&gt;Inputs!$B$5,$B22=""),"",MAX(0,O22*(1+INDEX('Annual Returns'!$B$4:$B$157,MATCH($A22+13,'Annual Returns'!$A$4:$A$157,0)))-Inputs!$B$2*Inputs!$B$3*(1+Inputs!$B$4)^13))</f>
        <v/>
      </c>
      <c r="Q22" s="16">
        <f>IF(OR(15&gt;Inputs!$B$5,$B22=""),"",MAX(0,P22*(1+INDEX('Annual Returns'!$B$4:$B$157,MATCH($A22+14,'Annual Returns'!$A$4:$A$157,0)))-Inputs!$B$2*Inputs!$B$3*(1+Inputs!$B$4)^14))</f>
        <v/>
      </c>
      <c r="R22" s="16">
        <f>IF(OR(16&gt;Inputs!$B$5,$B22=""),"",MAX(0,Q22*(1+INDEX('Annual Returns'!$B$4:$B$157,MATCH($A22+15,'Annual Returns'!$A$4:$A$157,0)))-Inputs!$B$2*Inputs!$B$3*(1+Inputs!$B$4)^15))</f>
        <v/>
      </c>
      <c r="S22" s="16">
        <f>IF(OR(17&gt;Inputs!$B$5,$B22=""),"",MAX(0,R22*(1+INDEX('Annual Returns'!$B$4:$B$157,MATCH($A22+16,'Annual Returns'!$A$4:$A$157,0)))-Inputs!$B$2*Inputs!$B$3*(1+Inputs!$B$4)^16))</f>
        <v/>
      </c>
      <c r="T22" s="16">
        <f>IF(OR(18&gt;Inputs!$B$5,$B22=""),"",MAX(0,S22*(1+INDEX('Annual Returns'!$B$4:$B$157,MATCH($A22+17,'Annual Returns'!$A$4:$A$157,0)))-Inputs!$B$2*Inputs!$B$3*(1+Inputs!$B$4)^17))</f>
        <v/>
      </c>
      <c r="U22" s="16">
        <f>IF(OR(19&gt;Inputs!$B$5,$B22=""),"",MAX(0,T22*(1+INDEX('Annual Returns'!$B$4:$B$157,MATCH($A22+18,'Annual Returns'!$A$4:$A$157,0)))-Inputs!$B$2*Inputs!$B$3*(1+Inputs!$B$4)^18))</f>
        <v/>
      </c>
      <c r="V22" s="16">
        <f>IF(OR(20&gt;Inputs!$B$5,$B22=""),"",MAX(0,U22*(1+INDEX('Annual Returns'!$B$4:$B$157,MATCH($A22+19,'Annual Returns'!$A$4:$A$157,0)))-Inputs!$B$2*Inputs!$B$3*(1+Inputs!$B$4)^19))</f>
        <v/>
      </c>
      <c r="W22" s="16">
        <f>IF(OR(21&gt;Inputs!$B$5,$B22=""),"",MAX(0,V22*(1+INDEX('Annual Returns'!$B$4:$B$157,MATCH($A22+20,'Annual Returns'!$A$4:$A$157,0)))-Inputs!$B$2*Inputs!$B$3*(1+Inputs!$B$4)^20))</f>
        <v/>
      </c>
      <c r="X22" s="16">
        <f>IF(OR(22&gt;Inputs!$B$5,$B22=""),"",MAX(0,W22*(1+INDEX('Annual Returns'!$B$4:$B$157,MATCH($A22+21,'Annual Returns'!$A$4:$A$157,0)))-Inputs!$B$2*Inputs!$B$3*(1+Inputs!$B$4)^21))</f>
        <v/>
      </c>
      <c r="Y22" s="16">
        <f>IF(OR(23&gt;Inputs!$B$5,$B22=""),"",MAX(0,X22*(1+INDEX('Annual Returns'!$B$4:$B$157,MATCH($A22+22,'Annual Returns'!$A$4:$A$157,0)))-Inputs!$B$2*Inputs!$B$3*(1+Inputs!$B$4)^22))</f>
        <v/>
      </c>
      <c r="Z22" s="16">
        <f>IF(OR(24&gt;Inputs!$B$5,$B22=""),"",MAX(0,Y22*(1+INDEX('Annual Returns'!$B$4:$B$157,MATCH($A22+23,'Annual Returns'!$A$4:$A$157,0)))-Inputs!$B$2*Inputs!$B$3*(1+Inputs!$B$4)^23))</f>
        <v/>
      </c>
      <c r="AA22" s="16">
        <f>IF(OR(25&gt;Inputs!$B$5,$B22=""),"",MAX(0,Z22*(1+INDEX('Annual Returns'!$B$4:$B$157,MATCH($A22+24,'Annual Returns'!$A$4:$A$157,0)))-Inputs!$B$2*Inputs!$B$3*(1+Inputs!$B$4)^24))</f>
        <v/>
      </c>
      <c r="AB22" s="16">
        <f>IF(OR(26&gt;Inputs!$B$5,$B22=""),"",MAX(0,AA22*(1+INDEX('Annual Returns'!$B$4:$B$157,MATCH($A22+25,'Annual Returns'!$A$4:$A$157,0)))-Inputs!$B$2*Inputs!$B$3*(1+Inputs!$B$4)^25))</f>
        <v/>
      </c>
      <c r="AC22" s="16">
        <f>IF(OR(27&gt;Inputs!$B$5,$B22=""),"",MAX(0,AB22*(1+INDEX('Annual Returns'!$B$4:$B$157,MATCH($A22+26,'Annual Returns'!$A$4:$A$157,0)))-Inputs!$B$2*Inputs!$B$3*(1+Inputs!$B$4)^26))</f>
        <v/>
      </c>
      <c r="AD22" s="16">
        <f>IF(OR(28&gt;Inputs!$B$5,$B22=""),"",MAX(0,AC22*(1+INDEX('Annual Returns'!$B$4:$B$157,MATCH($A22+27,'Annual Returns'!$A$4:$A$157,0)))-Inputs!$B$2*Inputs!$B$3*(1+Inputs!$B$4)^27))</f>
        <v/>
      </c>
      <c r="AE22" s="16">
        <f>IF(OR(29&gt;Inputs!$B$5,$B22=""),"",MAX(0,AD22*(1+INDEX('Annual Returns'!$B$4:$B$157,MATCH($A22+28,'Annual Returns'!$A$4:$A$157,0)))-Inputs!$B$2*Inputs!$B$3*(1+Inputs!$B$4)^28))</f>
        <v/>
      </c>
      <c r="AF22" s="16">
        <f>IF(OR(30&gt;Inputs!$B$5,$B22=""),"",MAX(0,AE22*(1+INDEX('Annual Returns'!$B$4:$B$157,MATCH($A22+29,'Annual Returns'!$A$4:$A$157,0)))-Inputs!$B$2*Inputs!$B$3*(1+Inputs!$B$4)^29))</f>
        <v/>
      </c>
      <c r="AG22" s="16">
        <f>IF(OR(31&gt;Inputs!$B$5,$B22=""),"",MAX(0,AF22*(1+INDEX('Annual Returns'!$B$4:$B$157,MATCH($A22+30,'Annual Returns'!$A$4:$A$157,0)))-Inputs!$B$2*Inputs!$B$3*(1+Inputs!$B$4)^30))</f>
        <v/>
      </c>
      <c r="AH22" s="16">
        <f>IF(OR(32&gt;Inputs!$B$5,$B22=""),"",MAX(0,AG22*(1+INDEX('Annual Returns'!$B$4:$B$157,MATCH($A22+31,'Annual Returns'!$A$4:$A$157,0)))-Inputs!$B$2*Inputs!$B$3*(1+Inputs!$B$4)^31))</f>
        <v/>
      </c>
      <c r="AI22" s="16">
        <f>IF(OR(33&gt;Inputs!$B$5,$B22=""),"",MAX(0,AH22*(1+INDEX('Annual Returns'!$B$4:$B$157,MATCH($A22+32,'Annual Returns'!$A$4:$A$157,0)))-Inputs!$B$2*Inputs!$B$3*(1+Inputs!$B$4)^32))</f>
        <v/>
      </c>
      <c r="AJ22" s="16">
        <f>IF(OR(34&gt;Inputs!$B$5,$B22=""),"",MAX(0,AI22*(1+INDEX('Annual Returns'!$B$4:$B$157,MATCH($A22+33,'Annual Returns'!$A$4:$A$157,0)))-Inputs!$B$2*Inputs!$B$3*(1+Inputs!$B$4)^33))</f>
        <v/>
      </c>
      <c r="AK22" s="16">
        <f>IF(OR(35&gt;Inputs!$B$5,$B22=""),"",MAX(0,AJ22*(1+INDEX('Annual Returns'!$B$4:$B$157,MATCH($A22+34,'Annual Returns'!$A$4:$A$157,0)))-Inputs!$B$2*Inputs!$B$3*(1+Inputs!$B$4)^34))</f>
        <v/>
      </c>
      <c r="AL22" s="16">
        <f>IF(OR(36&gt;Inputs!$B$5,$B22=""),"",MAX(0,AK22*(1+INDEX('Annual Returns'!$B$4:$B$157,MATCH($A22+35,'Annual Returns'!$A$4:$A$157,0)))-Inputs!$B$2*Inputs!$B$3*(1+Inputs!$B$4)^35))</f>
        <v/>
      </c>
      <c r="AM22" s="16">
        <f>IF(OR(37&gt;Inputs!$B$5,$B22=""),"",MAX(0,AL22*(1+INDEX('Annual Returns'!$B$4:$B$157,MATCH($A22+36,'Annual Returns'!$A$4:$A$157,0)))-Inputs!$B$2*Inputs!$B$3*(1+Inputs!$B$4)^36))</f>
        <v/>
      </c>
      <c r="AN22" s="16">
        <f>IF(OR(38&gt;Inputs!$B$5,$B22=""),"",MAX(0,AM22*(1+INDEX('Annual Returns'!$B$4:$B$157,MATCH($A22+37,'Annual Returns'!$A$4:$A$157,0)))-Inputs!$B$2*Inputs!$B$3*(1+Inputs!$B$4)^37))</f>
        <v/>
      </c>
      <c r="AO22" s="16">
        <f>IF(OR(39&gt;Inputs!$B$5,$B22=""),"",MAX(0,AN22*(1+INDEX('Annual Returns'!$B$4:$B$157,MATCH($A22+38,'Annual Returns'!$A$4:$A$157,0)))-Inputs!$B$2*Inputs!$B$3*(1+Inputs!$B$4)^38))</f>
        <v/>
      </c>
      <c r="AP22" s="16">
        <f>IF(OR(40&gt;Inputs!$B$5,$B22=""),"",MAX(0,AO22*(1+INDEX('Annual Returns'!$B$4:$B$157,MATCH($A22+39,'Annual Returns'!$A$4:$A$157,0)))-Inputs!$B$2*Inputs!$B$3*(1+Inputs!$B$4)^39))</f>
        <v/>
      </c>
      <c r="AQ22" s="16">
        <f>IF(OR(41&gt;Inputs!$B$5,$B22=""),"",MAX(0,AP22*(1+INDEX('Annual Returns'!$B$4:$B$157,MATCH($A22+40,'Annual Returns'!$A$4:$A$157,0)))-Inputs!$B$2*Inputs!$B$3*(1+Inputs!$B$4)^40))</f>
        <v/>
      </c>
      <c r="AR22" s="16">
        <f>IF(OR(42&gt;Inputs!$B$5,$B22=""),"",MAX(0,AQ22*(1+INDEX('Annual Returns'!$B$4:$B$157,MATCH($A22+41,'Annual Returns'!$A$4:$A$157,0)))-Inputs!$B$2*Inputs!$B$3*(1+Inputs!$B$4)^41))</f>
        <v/>
      </c>
      <c r="AS22" s="16">
        <f>IF(OR(43&gt;Inputs!$B$5,$B22=""),"",MAX(0,AR22*(1+INDEX('Annual Returns'!$B$4:$B$157,MATCH($A22+42,'Annual Returns'!$A$4:$A$157,0)))-Inputs!$B$2*Inputs!$B$3*(1+Inputs!$B$4)^42))</f>
        <v/>
      </c>
      <c r="AT22" s="16">
        <f>IF(OR(44&gt;Inputs!$B$5,$B22=""),"",MAX(0,AS22*(1+INDEX('Annual Returns'!$B$4:$B$157,MATCH($A22+43,'Annual Returns'!$A$4:$A$157,0)))-Inputs!$B$2*Inputs!$B$3*(1+Inputs!$B$4)^43))</f>
        <v/>
      </c>
      <c r="AU22" s="16">
        <f>IF(OR(45&gt;Inputs!$B$5,$B22=""),"",MAX(0,AT22*(1+INDEX('Annual Returns'!$B$4:$B$157,MATCH($A22+44,'Annual Returns'!$A$4:$A$157,0)))-Inputs!$B$2*Inputs!$B$3*(1+Inputs!$B$4)^44))</f>
        <v/>
      </c>
      <c r="AV22" s="16">
        <f>IF(OR(46&gt;Inputs!$B$5,$B22=""),"",MAX(0,AU22*(1+INDEX('Annual Returns'!$B$4:$B$157,MATCH($A22+45,'Annual Returns'!$A$4:$A$157,0)))-Inputs!$B$2*Inputs!$B$3*(1+Inputs!$B$4)^45))</f>
        <v/>
      </c>
      <c r="AW22" s="16">
        <f>IF(OR(47&gt;Inputs!$B$5,$B22=""),"",MAX(0,AV22*(1+INDEX('Annual Returns'!$B$4:$B$157,MATCH($A22+46,'Annual Returns'!$A$4:$A$157,0)))-Inputs!$B$2*Inputs!$B$3*(1+Inputs!$B$4)^46))</f>
        <v/>
      </c>
      <c r="AX22" s="16">
        <f>IF(OR(48&gt;Inputs!$B$5,$B22=""),"",MAX(0,AW22*(1+INDEX('Annual Returns'!$B$4:$B$157,MATCH($A22+47,'Annual Returns'!$A$4:$A$157,0)))-Inputs!$B$2*Inputs!$B$3*(1+Inputs!$B$4)^47))</f>
        <v/>
      </c>
      <c r="AY22" s="16">
        <f>IF(OR(49&gt;Inputs!$B$5,$B22=""),"",MAX(0,AX22*(1+INDEX('Annual Returns'!$B$4:$B$157,MATCH($A22+48,'Annual Returns'!$A$4:$A$157,0)))-Inputs!$B$2*Inputs!$B$3*(1+Inputs!$B$4)^48))</f>
        <v/>
      </c>
      <c r="AZ22" s="16">
        <f>IF(OR(50&gt;Inputs!$B$5,$B22=""),"",MAX(0,AY22*(1+INDEX('Annual Returns'!$B$4:$B$157,MATCH($A22+49,'Annual Returns'!$A$4:$A$157,0)))-Inputs!$B$2*Inputs!$B$3*(1+Inputs!$B$4)^49))</f>
        <v/>
      </c>
      <c r="BA22" s="16">
        <f>IF(B22="","",INDEX(C22:AZ22,Inputs!$B$5))</f>
        <v/>
      </c>
      <c r="BB22">
        <f>IF(BA22="","",IF(BA22&gt;0,1,0))</f>
        <v/>
      </c>
      <c r="BC22">
        <f>IF(BB22="","",IF(BB22=1,"",MATCH(0,C22:AZ22,0)))</f>
        <v/>
      </c>
    </row>
    <row r="23">
      <c r="A23" t="n">
        <v>1891</v>
      </c>
      <c r="B23" s="16">
        <f>IF(OR($A23+Inputs!$B$5-1&gt;Inputs!$B$7,Inputs!$B$5&gt;50),"",Inputs!$B$2)</f>
        <v/>
      </c>
      <c r="C23" s="16">
        <f>IF(OR(1&gt;Inputs!$B$5,$B23=""),"",MAX(0,B23*(1+INDEX('Annual Returns'!$B$4:$B$157,MATCH($A23+0,'Annual Returns'!$A$4:$A$157,0)))-Inputs!$B$2*Inputs!$B$3*(1+Inputs!$B$4)^0))</f>
        <v/>
      </c>
      <c r="D23" s="16">
        <f>IF(OR(2&gt;Inputs!$B$5,$B23=""),"",MAX(0,C23*(1+INDEX('Annual Returns'!$B$4:$B$157,MATCH($A23+1,'Annual Returns'!$A$4:$A$157,0)))-Inputs!$B$2*Inputs!$B$3*(1+Inputs!$B$4)^1))</f>
        <v/>
      </c>
      <c r="E23" s="16">
        <f>IF(OR(3&gt;Inputs!$B$5,$B23=""),"",MAX(0,D23*(1+INDEX('Annual Returns'!$B$4:$B$157,MATCH($A23+2,'Annual Returns'!$A$4:$A$157,0)))-Inputs!$B$2*Inputs!$B$3*(1+Inputs!$B$4)^2))</f>
        <v/>
      </c>
      <c r="F23" s="16">
        <f>IF(OR(4&gt;Inputs!$B$5,$B23=""),"",MAX(0,E23*(1+INDEX('Annual Returns'!$B$4:$B$157,MATCH($A23+3,'Annual Returns'!$A$4:$A$157,0)))-Inputs!$B$2*Inputs!$B$3*(1+Inputs!$B$4)^3))</f>
        <v/>
      </c>
      <c r="G23" s="16">
        <f>IF(OR(5&gt;Inputs!$B$5,$B23=""),"",MAX(0,F23*(1+INDEX('Annual Returns'!$B$4:$B$157,MATCH($A23+4,'Annual Returns'!$A$4:$A$157,0)))-Inputs!$B$2*Inputs!$B$3*(1+Inputs!$B$4)^4))</f>
        <v/>
      </c>
      <c r="H23" s="16">
        <f>IF(OR(6&gt;Inputs!$B$5,$B23=""),"",MAX(0,G23*(1+INDEX('Annual Returns'!$B$4:$B$157,MATCH($A23+5,'Annual Returns'!$A$4:$A$157,0)))-Inputs!$B$2*Inputs!$B$3*(1+Inputs!$B$4)^5))</f>
        <v/>
      </c>
      <c r="I23" s="16">
        <f>IF(OR(7&gt;Inputs!$B$5,$B23=""),"",MAX(0,H23*(1+INDEX('Annual Returns'!$B$4:$B$157,MATCH($A23+6,'Annual Returns'!$A$4:$A$157,0)))-Inputs!$B$2*Inputs!$B$3*(1+Inputs!$B$4)^6))</f>
        <v/>
      </c>
      <c r="J23" s="16">
        <f>IF(OR(8&gt;Inputs!$B$5,$B23=""),"",MAX(0,I23*(1+INDEX('Annual Returns'!$B$4:$B$157,MATCH($A23+7,'Annual Returns'!$A$4:$A$157,0)))-Inputs!$B$2*Inputs!$B$3*(1+Inputs!$B$4)^7))</f>
        <v/>
      </c>
      <c r="K23" s="16">
        <f>IF(OR(9&gt;Inputs!$B$5,$B23=""),"",MAX(0,J23*(1+INDEX('Annual Returns'!$B$4:$B$157,MATCH($A23+8,'Annual Returns'!$A$4:$A$157,0)))-Inputs!$B$2*Inputs!$B$3*(1+Inputs!$B$4)^8))</f>
        <v/>
      </c>
      <c r="L23" s="16">
        <f>IF(OR(10&gt;Inputs!$B$5,$B23=""),"",MAX(0,K23*(1+INDEX('Annual Returns'!$B$4:$B$157,MATCH($A23+9,'Annual Returns'!$A$4:$A$157,0)))-Inputs!$B$2*Inputs!$B$3*(1+Inputs!$B$4)^9))</f>
        <v/>
      </c>
      <c r="M23" s="16">
        <f>IF(OR(11&gt;Inputs!$B$5,$B23=""),"",MAX(0,L23*(1+INDEX('Annual Returns'!$B$4:$B$157,MATCH($A23+10,'Annual Returns'!$A$4:$A$157,0)))-Inputs!$B$2*Inputs!$B$3*(1+Inputs!$B$4)^10))</f>
        <v/>
      </c>
      <c r="N23" s="16">
        <f>IF(OR(12&gt;Inputs!$B$5,$B23=""),"",MAX(0,M23*(1+INDEX('Annual Returns'!$B$4:$B$157,MATCH($A23+11,'Annual Returns'!$A$4:$A$157,0)))-Inputs!$B$2*Inputs!$B$3*(1+Inputs!$B$4)^11))</f>
        <v/>
      </c>
      <c r="O23" s="16">
        <f>IF(OR(13&gt;Inputs!$B$5,$B23=""),"",MAX(0,N23*(1+INDEX('Annual Returns'!$B$4:$B$157,MATCH($A23+12,'Annual Returns'!$A$4:$A$157,0)))-Inputs!$B$2*Inputs!$B$3*(1+Inputs!$B$4)^12))</f>
        <v/>
      </c>
      <c r="P23" s="16">
        <f>IF(OR(14&gt;Inputs!$B$5,$B23=""),"",MAX(0,O23*(1+INDEX('Annual Returns'!$B$4:$B$157,MATCH($A23+13,'Annual Returns'!$A$4:$A$157,0)))-Inputs!$B$2*Inputs!$B$3*(1+Inputs!$B$4)^13))</f>
        <v/>
      </c>
      <c r="Q23" s="16">
        <f>IF(OR(15&gt;Inputs!$B$5,$B23=""),"",MAX(0,P23*(1+INDEX('Annual Returns'!$B$4:$B$157,MATCH($A23+14,'Annual Returns'!$A$4:$A$157,0)))-Inputs!$B$2*Inputs!$B$3*(1+Inputs!$B$4)^14))</f>
        <v/>
      </c>
      <c r="R23" s="16">
        <f>IF(OR(16&gt;Inputs!$B$5,$B23=""),"",MAX(0,Q23*(1+INDEX('Annual Returns'!$B$4:$B$157,MATCH($A23+15,'Annual Returns'!$A$4:$A$157,0)))-Inputs!$B$2*Inputs!$B$3*(1+Inputs!$B$4)^15))</f>
        <v/>
      </c>
      <c r="S23" s="16">
        <f>IF(OR(17&gt;Inputs!$B$5,$B23=""),"",MAX(0,R23*(1+INDEX('Annual Returns'!$B$4:$B$157,MATCH($A23+16,'Annual Returns'!$A$4:$A$157,0)))-Inputs!$B$2*Inputs!$B$3*(1+Inputs!$B$4)^16))</f>
        <v/>
      </c>
      <c r="T23" s="16">
        <f>IF(OR(18&gt;Inputs!$B$5,$B23=""),"",MAX(0,S23*(1+INDEX('Annual Returns'!$B$4:$B$157,MATCH($A23+17,'Annual Returns'!$A$4:$A$157,0)))-Inputs!$B$2*Inputs!$B$3*(1+Inputs!$B$4)^17))</f>
        <v/>
      </c>
      <c r="U23" s="16">
        <f>IF(OR(19&gt;Inputs!$B$5,$B23=""),"",MAX(0,T23*(1+INDEX('Annual Returns'!$B$4:$B$157,MATCH($A23+18,'Annual Returns'!$A$4:$A$157,0)))-Inputs!$B$2*Inputs!$B$3*(1+Inputs!$B$4)^18))</f>
        <v/>
      </c>
      <c r="V23" s="16">
        <f>IF(OR(20&gt;Inputs!$B$5,$B23=""),"",MAX(0,U23*(1+INDEX('Annual Returns'!$B$4:$B$157,MATCH($A23+19,'Annual Returns'!$A$4:$A$157,0)))-Inputs!$B$2*Inputs!$B$3*(1+Inputs!$B$4)^19))</f>
        <v/>
      </c>
      <c r="W23" s="16">
        <f>IF(OR(21&gt;Inputs!$B$5,$B23=""),"",MAX(0,V23*(1+INDEX('Annual Returns'!$B$4:$B$157,MATCH($A23+20,'Annual Returns'!$A$4:$A$157,0)))-Inputs!$B$2*Inputs!$B$3*(1+Inputs!$B$4)^20))</f>
        <v/>
      </c>
      <c r="X23" s="16">
        <f>IF(OR(22&gt;Inputs!$B$5,$B23=""),"",MAX(0,W23*(1+INDEX('Annual Returns'!$B$4:$B$157,MATCH($A23+21,'Annual Returns'!$A$4:$A$157,0)))-Inputs!$B$2*Inputs!$B$3*(1+Inputs!$B$4)^21))</f>
        <v/>
      </c>
      <c r="Y23" s="16">
        <f>IF(OR(23&gt;Inputs!$B$5,$B23=""),"",MAX(0,X23*(1+INDEX('Annual Returns'!$B$4:$B$157,MATCH($A23+22,'Annual Returns'!$A$4:$A$157,0)))-Inputs!$B$2*Inputs!$B$3*(1+Inputs!$B$4)^22))</f>
        <v/>
      </c>
      <c r="Z23" s="16">
        <f>IF(OR(24&gt;Inputs!$B$5,$B23=""),"",MAX(0,Y23*(1+INDEX('Annual Returns'!$B$4:$B$157,MATCH($A23+23,'Annual Returns'!$A$4:$A$157,0)))-Inputs!$B$2*Inputs!$B$3*(1+Inputs!$B$4)^23))</f>
        <v/>
      </c>
      <c r="AA23" s="16">
        <f>IF(OR(25&gt;Inputs!$B$5,$B23=""),"",MAX(0,Z23*(1+INDEX('Annual Returns'!$B$4:$B$157,MATCH($A23+24,'Annual Returns'!$A$4:$A$157,0)))-Inputs!$B$2*Inputs!$B$3*(1+Inputs!$B$4)^24))</f>
        <v/>
      </c>
      <c r="AB23" s="16">
        <f>IF(OR(26&gt;Inputs!$B$5,$B23=""),"",MAX(0,AA23*(1+INDEX('Annual Returns'!$B$4:$B$157,MATCH($A23+25,'Annual Returns'!$A$4:$A$157,0)))-Inputs!$B$2*Inputs!$B$3*(1+Inputs!$B$4)^25))</f>
        <v/>
      </c>
      <c r="AC23" s="16">
        <f>IF(OR(27&gt;Inputs!$B$5,$B23=""),"",MAX(0,AB23*(1+INDEX('Annual Returns'!$B$4:$B$157,MATCH($A23+26,'Annual Returns'!$A$4:$A$157,0)))-Inputs!$B$2*Inputs!$B$3*(1+Inputs!$B$4)^26))</f>
        <v/>
      </c>
      <c r="AD23" s="16">
        <f>IF(OR(28&gt;Inputs!$B$5,$B23=""),"",MAX(0,AC23*(1+INDEX('Annual Returns'!$B$4:$B$157,MATCH($A23+27,'Annual Returns'!$A$4:$A$157,0)))-Inputs!$B$2*Inputs!$B$3*(1+Inputs!$B$4)^27))</f>
        <v/>
      </c>
      <c r="AE23" s="16">
        <f>IF(OR(29&gt;Inputs!$B$5,$B23=""),"",MAX(0,AD23*(1+INDEX('Annual Returns'!$B$4:$B$157,MATCH($A23+28,'Annual Returns'!$A$4:$A$157,0)))-Inputs!$B$2*Inputs!$B$3*(1+Inputs!$B$4)^28))</f>
        <v/>
      </c>
      <c r="AF23" s="16">
        <f>IF(OR(30&gt;Inputs!$B$5,$B23=""),"",MAX(0,AE23*(1+INDEX('Annual Returns'!$B$4:$B$157,MATCH($A23+29,'Annual Returns'!$A$4:$A$157,0)))-Inputs!$B$2*Inputs!$B$3*(1+Inputs!$B$4)^29))</f>
        <v/>
      </c>
      <c r="AG23" s="16">
        <f>IF(OR(31&gt;Inputs!$B$5,$B23=""),"",MAX(0,AF23*(1+INDEX('Annual Returns'!$B$4:$B$157,MATCH($A23+30,'Annual Returns'!$A$4:$A$157,0)))-Inputs!$B$2*Inputs!$B$3*(1+Inputs!$B$4)^30))</f>
        <v/>
      </c>
      <c r="AH23" s="16">
        <f>IF(OR(32&gt;Inputs!$B$5,$B23=""),"",MAX(0,AG23*(1+INDEX('Annual Returns'!$B$4:$B$157,MATCH($A23+31,'Annual Returns'!$A$4:$A$157,0)))-Inputs!$B$2*Inputs!$B$3*(1+Inputs!$B$4)^31))</f>
        <v/>
      </c>
      <c r="AI23" s="16">
        <f>IF(OR(33&gt;Inputs!$B$5,$B23=""),"",MAX(0,AH23*(1+INDEX('Annual Returns'!$B$4:$B$157,MATCH($A23+32,'Annual Returns'!$A$4:$A$157,0)))-Inputs!$B$2*Inputs!$B$3*(1+Inputs!$B$4)^32))</f>
        <v/>
      </c>
      <c r="AJ23" s="16">
        <f>IF(OR(34&gt;Inputs!$B$5,$B23=""),"",MAX(0,AI23*(1+INDEX('Annual Returns'!$B$4:$B$157,MATCH($A23+33,'Annual Returns'!$A$4:$A$157,0)))-Inputs!$B$2*Inputs!$B$3*(1+Inputs!$B$4)^33))</f>
        <v/>
      </c>
      <c r="AK23" s="16">
        <f>IF(OR(35&gt;Inputs!$B$5,$B23=""),"",MAX(0,AJ23*(1+INDEX('Annual Returns'!$B$4:$B$157,MATCH($A23+34,'Annual Returns'!$A$4:$A$157,0)))-Inputs!$B$2*Inputs!$B$3*(1+Inputs!$B$4)^34))</f>
        <v/>
      </c>
      <c r="AL23" s="16">
        <f>IF(OR(36&gt;Inputs!$B$5,$B23=""),"",MAX(0,AK23*(1+INDEX('Annual Returns'!$B$4:$B$157,MATCH($A23+35,'Annual Returns'!$A$4:$A$157,0)))-Inputs!$B$2*Inputs!$B$3*(1+Inputs!$B$4)^35))</f>
        <v/>
      </c>
      <c r="AM23" s="16">
        <f>IF(OR(37&gt;Inputs!$B$5,$B23=""),"",MAX(0,AL23*(1+INDEX('Annual Returns'!$B$4:$B$157,MATCH($A23+36,'Annual Returns'!$A$4:$A$157,0)))-Inputs!$B$2*Inputs!$B$3*(1+Inputs!$B$4)^36))</f>
        <v/>
      </c>
      <c r="AN23" s="16">
        <f>IF(OR(38&gt;Inputs!$B$5,$B23=""),"",MAX(0,AM23*(1+INDEX('Annual Returns'!$B$4:$B$157,MATCH($A23+37,'Annual Returns'!$A$4:$A$157,0)))-Inputs!$B$2*Inputs!$B$3*(1+Inputs!$B$4)^37))</f>
        <v/>
      </c>
      <c r="AO23" s="16">
        <f>IF(OR(39&gt;Inputs!$B$5,$B23=""),"",MAX(0,AN23*(1+INDEX('Annual Returns'!$B$4:$B$157,MATCH($A23+38,'Annual Returns'!$A$4:$A$157,0)))-Inputs!$B$2*Inputs!$B$3*(1+Inputs!$B$4)^38))</f>
        <v/>
      </c>
      <c r="AP23" s="16">
        <f>IF(OR(40&gt;Inputs!$B$5,$B23=""),"",MAX(0,AO23*(1+INDEX('Annual Returns'!$B$4:$B$157,MATCH($A23+39,'Annual Returns'!$A$4:$A$157,0)))-Inputs!$B$2*Inputs!$B$3*(1+Inputs!$B$4)^39))</f>
        <v/>
      </c>
      <c r="AQ23" s="16">
        <f>IF(OR(41&gt;Inputs!$B$5,$B23=""),"",MAX(0,AP23*(1+INDEX('Annual Returns'!$B$4:$B$157,MATCH($A23+40,'Annual Returns'!$A$4:$A$157,0)))-Inputs!$B$2*Inputs!$B$3*(1+Inputs!$B$4)^40))</f>
        <v/>
      </c>
      <c r="AR23" s="16">
        <f>IF(OR(42&gt;Inputs!$B$5,$B23=""),"",MAX(0,AQ23*(1+INDEX('Annual Returns'!$B$4:$B$157,MATCH($A23+41,'Annual Returns'!$A$4:$A$157,0)))-Inputs!$B$2*Inputs!$B$3*(1+Inputs!$B$4)^41))</f>
        <v/>
      </c>
      <c r="AS23" s="16">
        <f>IF(OR(43&gt;Inputs!$B$5,$B23=""),"",MAX(0,AR23*(1+INDEX('Annual Returns'!$B$4:$B$157,MATCH($A23+42,'Annual Returns'!$A$4:$A$157,0)))-Inputs!$B$2*Inputs!$B$3*(1+Inputs!$B$4)^42))</f>
        <v/>
      </c>
      <c r="AT23" s="16">
        <f>IF(OR(44&gt;Inputs!$B$5,$B23=""),"",MAX(0,AS23*(1+INDEX('Annual Returns'!$B$4:$B$157,MATCH($A23+43,'Annual Returns'!$A$4:$A$157,0)))-Inputs!$B$2*Inputs!$B$3*(1+Inputs!$B$4)^43))</f>
        <v/>
      </c>
      <c r="AU23" s="16">
        <f>IF(OR(45&gt;Inputs!$B$5,$B23=""),"",MAX(0,AT23*(1+INDEX('Annual Returns'!$B$4:$B$157,MATCH($A23+44,'Annual Returns'!$A$4:$A$157,0)))-Inputs!$B$2*Inputs!$B$3*(1+Inputs!$B$4)^44))</f>
        <v/>
      </c>
      <c r="AV23" s="16">
        <f>IF(OR(46&gt;Inputs!$B$5,$B23=""),"",MAX(0,AU23*(1+INDEX('Annual Returns'!$B$4:$B$157,MATCH($A23+45,'Annual Returns'!$A$4:$A$157,0)))-Inputs!$B$2*Inputs!$B$3*(1+Inputs!$B$4)^45))</f>
        <v/>
      </c>
      <c r="AW23" s="16">
        <f>IF(OR(47&gt;Inputs!$B$5,$B23=""),"",MAX(0,AV23*(1+INDEX('Annual Returns'!$B$4:$B$157,MATCH($A23+46,'Annual Returns'!$A$4:$A$157,0)))-Inputs!$B$2*Inputs!$B$3*(1+Inputs!$B$4)^46))</f>
        <v/>
      </c>
      <c r="AX23" s="16">
        <f>IF(OR(48&gt;Inputs!$B$5,$B23=""),"",MAX(0,AW23*(1+INDEX('Annual Returns'!$B$4:$B$157,MATCH($A23+47,'Annual Returns'!$A$4:$A$157,0)))-Inputs!$B$2*Inputs!$B$3*(1+Inputs!$B$4)^47))</f>
        <v/>
      </c>
      <c r="AY23" s="16">
        <f>IF(OR(49&gt;Inputs!$B$5,$B23=""),"",MAX(0,AX23*(1+INDEX('Annual Returns'!$B$4:$B$157,MATCH($A23+48,'Annual Returns'!$A$4:$A$157,0)))-Inputs!$B$2*Inputs!$B$3*(1+Inputs!$B$4)^48))</f>
        <v/>
      </c>
      <c r="AZ23" s="16">
        <f>IF(OR(50&gt;Inputs!$B$5,$B23=""),"",MAX(0,AY23*(1+INDEX('Annual Returns'!$B$4:$B$157,MATCH($A23+49,'Annual Returns'!$A$4:$A$157,0)))-Inputs!$B$2*Inputs!$B$3*(1+Inputs!$B$4)^49))</f>
        <v/>
      </c>
      <c r="BA23" s="16">
        <f>IF(B23="","",INDEX(C23:AZ23,Inputs!$B$5))</f>
        <v/>
      </c>
      <c r="BB23">
        <f>IF(BA23="","",IF(BA23&gt;0,1,0))</f>
        <v/>
      </c>
      <c r="BC23">
        <f>IF(BB23="","",IF(BB23=1,"",MATCH(0,C23:AZ23,0)))</f>
        <v/>
      </c>
    </row>
    <row r="24">
      <c r="A24" t="n">
        <v>1892</v>
      </c>
      <c r="B24" s="16">
        <f>IF(OR($A24+Inputs!$B$5-1&gt;Inputs!$B$7,Inputs!$B$5&gt;50),"",Inputs!$B$2)</f>
        <v/>
      </c>
      <c r="C24" s="16">
        <f>IF(OR(1&gt;Inputs!$B$5,$B24=""),"",MAX(0,B24*(1+INDEX('Annual Returns'!$B$4:$B$157,MATCH($A24+0,'Annual Returns'!$A$4:$A$157,0)))-Inputs!$B$2*Inputs!$B$3*(1+Inputs!$B$4)^0))</f>
        <v/>
      </c>
      <c r="D24" s="16">
        <f>IF(OR(2&gt;Inputs!$B$5,$B24=""),"",MAX(0,C24*(1+INDEX('Annual Returns'!$B$4:$B$157,MATCH($A24+1,'Annual Returns'!$A$4:$A$157,0)))-Inputs!$B$2*Inputs!$B$3*(1+Inputs!$B$4)^1))</f>
        <v/>
      </c>
      <c r="E24" s="16">
        <f>IF(OR(3&gt;Inputs!$B$5,$B24=""),"",MAX(0,D24*(1+INDEX('Annual Returns'!$B$4:$B$157,MATCH($A24+2,'Annual Returns'!$A$4:$A$157,0)))-Inputs!$B$2*Inputs!$B$3*(1+Inputs!$B$4)^2))</f>
        <v/>
      </c>
      <c r="F24" s="16">
        <f>IF(OR(4&gt;Inputs!$B$5,$B24=""),"",MAX(0,E24*(1+INDEX('Annual Returns'!$B$4:$B$157,MATCH($A24+3,'Annual Returns'!$A$4:$A$157,0)))-Inputs!$B$2*Inputs!$B$3*(1+Inputs!$B$4)^3))</f>
        <v/>
      </c>
      <c r="G24" s="16">
        <f>IF(OR(5&gt;Inputs!$B$5,$B24=""),"",MAX(0,F24*(1+INDEX('Annual Returns'!$B$4:$B$157,MATCH($A24+4,'Annual Returns'!$A$4:$A$157,0)))-Inputs!$B$2*Inputs!$B$3*(1+Inputs!$B$4)^4))</f>
        <v/>
      </c>
      <c r="H24" s="16">
        <f>IF(OR(6&gt;Inputs!$B$5,$B24=""),"",MAX(0,G24*(1+INDEX('Annual Returns'!$B$4:$B$157,MATCH($A24+5,'Annual Returns'!$A$4:$A$157,0)))-Inputs!$B$2*Inputs!$B$3*(1+Inputs!$B$4)^5))</f>
        <v/>
      </c>
      <c r="I24" s="16">
        <f>IF(OR(7&gt;Inputs!$B$5,$B24=""),"",MAX(0,H24*(1+INDEX('Annual Returns'!$B$4:$B$157,MATCH($A24+6,'Annual Returns'!$A$4:$A$157,0)))-Inputs!$B$2*Inputs!$B$3*(1+Inputs!$B$4)^6))</f>
        <v/>
      </c>
      <c r="J24" s="16">
        <f>IF(OR(8&gt;Inputs!$B$5,$B24=""),"",MAX(0,I24*(1+INDEX('Annual Returns'!$B$4:$B$157,MATCH($A24+7,'Annual Returns'!$A$4:$A$157,0)))-Inputs!$B$2*Inputs!$B$3*(1+Inputs!$B$4)^7))</f>
        <v/>
      </c>
      <c r="K24" s="16">
        <f>IF(OR(9&gt;Inputs!$B$5,$B24=""),"",MAX(0,J24*(1+INDEX('Annual Returns'!$B$4:$B$157,MATCH($A24+8,'Annual Returns'!$A$4:$A$157,0)))-Inputs!$B$2*Inputs!$B$3*(1+Inputs!$B$4)^8))</f>
        <v/>
      </c>
      <c r="L24" s="16">
        <f>IF(OR(10&gt;Inputs!$B$5,$B24=""),"",MAX(0,K24*(1+INDEX('Annual Returns'!$B$4:$B$157,MATCH($A24+9,'Annual Returns'!$A$4:$A$157,0)))-Inputs!$B$2*Inputs!$B$3*(1+Inputs!$B$4)^9))</f>
        <v/>
      </c>
      <c r="M24" s="16">
        <f>IF(OR(11&gt;Inputs!$B$5,$B24=""),"",MAX(0,L24*(1+INDEX('Annual Returns'!$B$4:$B$157,MATCH($A24+10,'Annual Returns'!$A$4:$A$157,0)))-Inputs!$B$2*Inputs!$B$3*(1+Inputs!$B$4)^10))</f>
        <v/>
      </c>
      <c r="N24" s="16">
        <f>IF(OR(12&gt;Inputs!$B$5,$B24=""),"",MAX(0,M24*(1+INDEX('Annual Returns'!$B$4:$B$157,MATCH($A24+11,'Annual Returns'!$A$4:$A$157,0)))-Inputs!$B$2*Inputs!$B$3*(1+Inputs!$B$4)^11))</f>
        <v/>
      </c>
      <c r="O24" s="16">
        <f>IF(OR(13&gt;Inputs!$B$5,$B24=""),"",MAX(0,N24*(1+INDEX('Annual Returns'!$B$4:$B$157,MATCH($A24+12,'Annual Returns'!$A$4:$A$157,0)))-Inputs!$B$2*Inputs!$B$3*(1+Inputs!$B$4)^12))</f>
        <v/>
      </c>
      <c r="P24" s="16">
        <f>IF(OR(14&gt;Inputs!$B$5,$B24=""),"",MAX(0,O24*(1+INDEX('Annual Returns'!$B$4:$B$157,MATCH($A24+13,'Annual Returns'!$A$4:$A$157,0)))-Inputs!$B$2*Inputs!$B$3*(1+Inputs!$B$4)^13))</f>
        <v/>
      </c>
      <c r="Q24" s="16">
        <f>IF(OR(15&gt;Inputs!$B$5,$B24=""),"",MAX(0,P24*(1+INDEX('Annual Returns'!$B$4:$B$157,MATCH($A24+14,'Annual Returns'!$A$4:$A$157,0)))-Inputs!$B$2*Inputs!$B$3*(1+Inputs!$B$4)^14))</f>
        <v/>
      </c>
      <c r="R24" s="16">
        <f>IF(OR(16&gt;Inputs!$B$5,$B24=""),"",MAX(0,Q24*(1+INDEX('Annual Returns'!$B$4:$B$157,MATCH($A24+15,'Annual Returns'!$A$4:$A$157,0)))-Inputs!$B$2*Inputs!$B$3*(1+Inputs!$B$4)^15))</f>
        <v/>
      </c>
      <c r="S24" s="16">
        <f>IF(OR(17&gt;Inputs!$B$5,$B24=""),"",MAX(0,R24*(1+INDEX('Annual Returns'!$B$4:$B$157,MATCH($A24+16,'Annual Returns'!$A$4:$A$157,0)))-Inputs!$B$2*Inputs!$B$3*(1+Inputs!$B$4)^16))</f>
        <v/>
      </c>
      <c r="T24" s="16">
        <f>IF(OR(18&gt;Inputs!$B$5,$B24=""),"",MAX(0,S24*(1+INDEX('Annual Returns'!$B$4:$B$157,MATCH($A24+17,'Annual Returns'!$A$4:$A$157,0)))-Inputs!$B$2*Inputs!$B$3*(1+Inputs!$B$4)^17))</f>
        <v/>
      </c>
      <c r="U24" s="16">
        <f>IF(OR(19&gt;Inputs!$B$5,$B24=""),"",MAX(0,T24*(1+INDEX('Annual Returns'!$B$4:$B$157,MATCH($A24+18,'Annual Returns'!$A$4:$A$157,0)))-Inputs!$B$2*Inputs!$B$3*(1+Inputs!$B$4)^18))</f>
        <v/>
      </c>
      <c r="V24" s="16">
        <f>IF(OR(20&gt;Inputs!$B$5,$B24=""),"",MAX(0,U24*(1+INDEX('Annual Returns'!$B$4:$B$157,MATCH($A24+19,'Annual Returns'!$A$4:$A$157,0)))-Inputs!$B$2*Inputs!$B$3*(1+Inputs!$B$4)^19))</f>
        <v/>
      </c>
      <c r="W24" s="16">
        <f>IF(OR(21&gt;Inputs!$B$5,$B24=""),"",MAX(0,V24*(1+INDEX('Annual Returns'!$B$4:$B$157,MATCH($A24+20,'Annual Returns'!$A$4:$A$157,0)))-Inputs!$B$2*Inputs!$B$3*(1+Inputs!$B$4)^20))</f>
        <v/>
      </c>
      <c r="X24" s="16">
        <f>IF(OR(22&gt;Inputs!$B$5,$B24=""),"",MAX(0,W24*(1+INDEX('Annual Returns'!$B$4:$B$157,MATCH($A24+21,'Annual Returns'!$A$4:$A$157,0)))-Inputs!$B$2*Inputs!$B$3*(1+Inputs!$B$4)^21))</f>
        <v/>
      </c>
      <c r="Y24" s="16">
        <f>IF(OR(23&gt;Inputs!$B$5,$B24=""),"",MAX(0,X24*(1+INDEX('Annual Returns'!$B$4:$B$157,MATCH($A24+22,'Annual Returns'!$A$4:$A$157,0)))-Inputs!$B$2*Inputs!$B$3*(1+Inputs!$B$4)^22))</f>
        <v/>
      </c>
      <c r="Z24" s="16">
        <f>IF(OR(24&gt;Inputs!$B$5,$B24=""),"",MAX(0,Y24*(1+INDEX('Annual Returns'!$B$4:$B$157,MATCH($A24+23,'Annual Returns'!$A$4:$A$157,0)))-Inputs!$B$2*Inputs!$B$3*(1+Inputs!$B$4)^23))</f>
        <v/>
      </c>
      <c r="AA24" s="16">
        <f>IF(OR(25&gt;Inputs!$B$5,$B24=""),"",MAX(0,Z24*(1+INDEX('Annual Returns'!$B$4:$B$157,MATCH($A24+24,'Annual Returns'!$A$4:$A$157,0)))-Inputs!$B$2*Inputs!$B$3*(1+Inputs!$B$4)^24))</f>
        <v/>
      </c>
      <c r="AB24" s="16">
        <f>IF(OR(26&gt;Inputs!$B$5,$B24=""),"",MAX(0,AA24*(1+INDEX('Annual Returns'!$B$4:$B$157,MATCH($A24+25,'Annual Returns'!$A$4:$A$157,0)))-Inputs!$B$2*Inputs!$B$3*(1+Inputs!$B$4)^25))</f>
        <v/>
      </c>
      <c r="AC24" s="16">
        <f>IF(OR(27&gt;Inputs!$B$5,$B24=""),"",MAX(0,AB24*(1+INDEX('Annual Returns'!$B$4:$B$157,MATCH($A24+26,'Annual Returns'!$A$4:$A$157,0)))-Inputs!$B$2*Inputs!$B$3*(1+Inputs!$B$4)^26))</f>
        <v/>
      </c>
      <c r="AD24" s="16">
        <f>IF(OR(28&gt;Inputs!$B$5,$B24=""),"",MAX(0,AC24*(1+INDEX('Annual Returns'!$B$4:$B$157,MATCH($A24+27,'Annual Returns'!$A$4:$A$157,0)))-Inputs!$B$2*Inputs!$B$3*(1+Inputs!$B$4)^27))</f>
        <v/>
      </c>
      <c r="AE24" s="16">
        <f>IF(OR(29&gt;Inputs!$B$5,$B24=""),"",MAX(0,AD24*(1+INDEX('Annual Returns'!$B$4:$B$157,MATCH($A24+28,'Annual Returns'!$A$4:$A$157,0)))-Inputs!$B$2*Inputs!$B$3*(1+Inputs!$B$4)^28))</f>
        <v/>
      </c>
      <c r="AF24" s="16">
        <f>IF(OR(30&gt;Inputs!$B$5,$B24=""),"",MAX(0,AE24*(1+INDEX('Annual Returns'!$B$4:$B$157,MATCH($A24+29,'Annual Returns'!$A$4:$A$157,0)))-Inputs!$B$2*Inputs!$B$3*(1+Inputs!$B$4)^29))</f>
        <v/>
      </c>
      <c r="AG24" s="16">
        <f>IF(OR(31&gt;Inputs!$B$5,$B24=""),"",MAX(0,AF24*(1+INDEX('Annual Returns'!$B$4:$B$157,MATCH($A24+30,'Annual Returns'!$A$4:$A$157,0)))-Inputs!$B$2*Inputs!$B$3*(1+Inputs!$B$4)^30))</f>
        <v/>
      </c>
      <c r="AH24" s="16">
        <f>IF(OR(32&gt;Inputs!$B$5,$B24=""),"",MAX(0,AG24*(1+INDEX('Annual Returns'!$B$4:$B$157,MATCH($A24+31,'Annual Returns'!$A$4:$A$157,0)))-Inputs!$B$2*Inputs!$B$3*(1+Inputs!$B$4)^31))</f>
        <v/>
      </c>
      <c r="AI24" s="16">
        <f>IF(OR(33&gt;Inputs!$B$5,$B24=""),"",MAX(0,AH24*(1+INDEX('Annual Returns'!$B$4:$B$157,MATCH($A24+32,'Annual Returns'!$A$4:$A$157,0)))-Inputs!$B$2*Inputs!$B$3*(1+Inputs!$B$4)^32))</f>
        <v/>
      </c>
      <c r="AJ24" s="16">
        <f>IF(OR(34&gt;Inputs!$B$5,$B24=""),"",MAX(0,AI24*(1+INDEX('Annual Returns'!$B$4:$B$157,MATCH($A24+33,'Annual Returns'!$A$4:$A$157,0)))-Inputs!$B$2*Inputs!$B$3*(1+Inputs!$B$4)^33))</f>
        <v/>
      </c>
      <c r="AK24" s="16">
        <f>IF(OR(35&gt;Inputs!$B$5,$B24=""),"",MAX(0,AJ24*(1+INDEX('Annual Returns'!$B$4:$B$157,MATCH($A24+34,'Annual Returns'!$A$4:$A$157,0)))-Inputs!$B$2*Inputs!$B$3*(1+Inputs!$B$4)^34))</f>
        <v/>
      </c>
      <c r="AL24" s="16">
        <f>IF(OR(36&gt;Inputs!$B$5,$B24=""),"",MAX(0,AK24*(1+INDEX('Annual Returns'!$B$4:$B$157,MATCH($A24+35,'Annual Returns'!$A$4:$A$157,0)))-Inputs!$B$2*Inputs!$B$3*(1+Inputs!$B$4)^35))</f>
        <v/>
      </c>
      <c r="AM24" s="16">
        <f>IF(OR(37&gt;Inputs!$B$5,$B24=""),"",MAX(0,AL24*(1+INDEX('Annual Returns'!$B$4:$B$157,MATCH($A24+36,'Annual Returns'!$A$4:$A$157,0)))-Inputs!$B$2*Inputs!$B$3*(1+Inputs!$B$4)^36))</f>
        <v/>
      </c>
      <c r="AN24" s="16">
        <f>IF(OR(38&gt;Inputs!$B$5,$B24=""),"",MAX(0,AM24*(1+INDEX('Annual Returns'!$B$4:$B$157,MATCH($A24+37,'Annual Returns'!$A$4:$A$157,0)))-Inputs!$B$2*Inputs!$B$3*(1+Inputs!$B$4)^37))</f>
        <v/>
      </c>
      <c r="AO24" s="16">
        <f>IF(OR(39&gt;Inputs!$B$5,$B24=""),"",MAX(0,AN24*(1+INDEX('Annual Returns'!$B$4:$B$157,MATCH($A24+38,'Annual Returns'!$A$4:$A$157,0)))-Inputs!$B$2*Inputs!$B$3*(1+Inputs!$B$4)^38))</f>
        <v/>
      </c>
      <c r="AP24" s="16">
        <f>IF(OR(40&gt;Inputs!$B$5,$B24=""),"",MAX(0,AO24*(1+INDEX('Annual Returns'!$B$4:$B$157,MATCH($A24+39,'Annual Returns'!$A$4:$A$157,0)))-Inputs!$B$2*Inputs!$B$3*(1+Inputs!$B$4)^39))</f>
        <v/>
      </c>
      <c r="AQ24" s="16">
        <f>IF(OR(41&gt;Inputs!$B$5,$B24=""),"",MAX(0,AP24*(1+INDEX('Annual Returns'!$B$4:$B$157,MATCH($A24+40,'Annual Returns'!$A$4:$A$157,0)))-Inputs!$B$2*Inputs!$B$3*(1+Inputs!$B$4)^40))</f>
        <v/>
      </c>
      <c r="AR24" s="16">
        <f>IF(OR(42&gt;Inputs!$B$5,$B24=""),"",MAX(0,AQ24*(1+INDEX('Annual Returns'!$B$4:$B$157,MATCH($A24+41,'Annual Returns'!$A$4:$A$157,0)))-Inputs!$B$2*Inputs!$B$3*(1+Inputs!$B$4)^41))</f>
        <v/>
      </c>
      <c r="AS24" s="16">
        <f>IF(OR(43&gt;Inputs!$B$5,$B24=""),"",MAX(0,AR24*(1+INDEX('Annual Returns'!$B$4:$B$157,MATCH($A24+42,'Annual Returns'!$A$4:$A$157,0)))-Inputs!$B$2*Inputs!$B$3*(1+Inputs!$B$4)^42))</f>
        <v/>
      </c>
      <c r="AT24" s="16">
        <f>IF(OR(44&gt;Inputs!$B$5,$B24=""),"",MAX(0,AS24*(1+INDEX('Annual Returns'!$B$4:$B$157,MATCH($A24+43,'Annual Returns'!$A$4:$A$157,0)))-Inputs!$B$2*Inputs!$B$3*(1+Inputs!$B$4)^43))</f>
        <v/>
      </c>
      <c r="AU24" s="16">
        <f>IF(OR(45&gt;Inputs!$B$5,$B24=""),"",MAX(0,AT24*(1+INDEX('Annual Returns'!$B$4:$B$157,MATCH($A24+44,'Annual Returns'!$A$4:$A$157,0)))-Inputs!$B$2*Inputs!$B$3*(1+Inputs!$B$4)^44))</f>
        <v/>
      </c>
      <c r="AV24" s="16">
        <f>IF(OR(46&gt;Inputs!$B$5,$B24=""),"",MAX(0,AU24*(1+INDEX('Annual Returns'!$B$4:$B$157,MATCH($A24+45,'Annual Returns'!$A$4:$A$157,0)))-Inputs!$B$2*Inputs!$B$3*(1+Inputs!$B$4)^45))</f>
        <v/>
      </c>
      <c r="AW24" s="16">
        <f>IF(OR(47&gt;Inputs!$B$5,$B24=""),"",MAX(0,AV24*(1+INDEX('Annual Returns'!$B$4:$B$157,MATCH($A24+46,'Annual Returns'!$A$4:$A$157,0)))-Inputs!$B$2*Inputs!$B$3*(1+Inputs!$B$4)^46))</f>
        <v/>
      </c>
      <c r="AX24" s="16">
        <f>IF(OR(48&gt;Inputs!$B$5,$B24=""),"",MAX(0,AW24*(1+INDEX('Annual Returns'!$B$4:$B$157,MATCH($A24+47,'Annual Returns'!$A$4:$A$157,0)))-Inputs!$B$2*Inputs!$B$3*(1+Inputs!$B$4)^47))</f>
        <v/>
      </c>
      <c r="AY24" s="16">
        <f>IF(OR(49&gt;Inputs!$B$5,$B24=""),"",MAX(0,AX24*(1+INDEX('Annual Returns'!$B$4:$B$157,MATCH($A24+48,'Annual Returns'!$A$4:$A$157,0)))-Inputs!$B$2*Inputs!$B$3*(1+Inputs!$B$4)^48))</f>
        <v/>
      </c>
      <c r="AZ24" s="16">
        <f>IF(OR(50&gt;Inputs!$B$5,$B24=""),"",MAX(0,AY24*(1+INDEX('Annual Returns'!$B$4:$B$157,MATCH($A24+49,'Annual Returns'!$A$4:$A$157,0)))-Inputs!$B$2*Inputs!$B$3*(1+Inputs!$B$4)^49))</f>
        <v/>
      </c>
      <c r="BA24" s="16">
        <f>IF(B24="","",INDEX(C24:AZ24,Inputs!$B$5))</f>
        <v/>
      </c>
      <c r="BB24">
        <f>IF(BA24="","",IF(BA24&gt;0,1,0))</f>
        <v/>
      </c>
      <c r="BC24">
        <f>IF(BB24="","",IF(BB24=1,"",MATCH(0,C24:AZ24,0)))</f>
        <v/>
      </c>
    </row>
    <row r="25">
      <c r="A25" t="n">
        <v>1893</v>
      </c>
      <c r="B25" s="16">
        <f>IF(OR($A25+Inputs!$B$5-1&gt;Inputs!$B$7,Inputs!$B$5&gt;50),"",Inputs!$B$2)</f>
        <v/>
      </c>
      <c r="C25" s="16">
        <f>IF(OR(1&gt;Inputs!$B$5,$B25=""),"",MAX(0,B25*(1+INDEX('Annual Returns'!$B$4:$B$157,MATCH($A25+0,'Annual Returns'!$A$4:$A$157,0)))-Inputs!$B$2*Inputs!$B$3*(1+Inputs!$B$4)^0))</f>
        <v/>
      </c>
      <c r="D25" s="16">
        <f>IF(OR(2&gt;Inputs!$B$5,$B25=""),"",MAX(0,C25*(1+INDEX('Annual Returns'!$B$4:$B$157,MATCH($A25+1,'Annual Returns'!$A$4:$A$157,0)))-Inputs!$B$2*Inputs!$B$3*(1+Inputs!$B$4)^1))</f>
        <v/>
      </c>
      <c r="E25" s="16">
        <f>IF(OR(3&gt;Inputs!$B$5,$B25=""),"",MAX(0,D25*(1+INDEX('Annual Returns'!$B$4:$B$157,MATCH($A25+2,'Annual Returns'!$A$4:$A$157,0)))-Inputs!$B$2*Inputs!$B$3*(1+Inputs!$B$4)^2))</f>
        <v/>
      </c>
      <c r="F25" s="16">
        <f>IF(OR(4&gt;Inputs!$B$5,$B25=""),"",MAX(0,E25*(1+INDEX('Annual Returns'!$B$4:$B$157,MATCH($A25+3,'Annual Returns'!$A$4:$A$157,0)))-Inputs!$B$2*Inputs!$B$3*(1+Inputs!$B$4)^3))</f>
        <v/>
      </c>
      <c r="G25" s="16">
        <f>IF(OR(5&gt;Inputs!$B$5,$B25=""),"",MAX(0,F25*(1+INDEX('Annual Returns'!$B$4:$B$157,MATCH($A25+4,'Annual Returns'!$A$4:$A$157,0)))-Inputs!$B$2*Inputs!$B$3*(1+Inputs!$B$4)^4))</f>
        <v/>
      </c>
      <c r="H25" s="16">
        <f>IF(OR(6&gt;Inputs!$B$5,$B25=""),"",MAX(0,G25*(1+INDEX('Annual Returns'!$B$4:$B$157,MATCH($A25+5,'Annual Returns'!$A$4:$A$157,0)))-Inputs!$B$2*Inputs!$B$3*(1+Inputs!$B$4)^5))</f>
        <v/>
      </c>
      <c r="I25" s="16">
        <f>IF(OR(7&gt;Inputs!$B$5,$B25=""),"",MAX(0,H25*(1+INDEX('Annual Returns'!$B$4:$B$157,MATCH($A25+6,'Annual Returns'!$A$4:$A$157,0)))-Inputs!$B$2*Inputs!$B$3*(1+Inputs!$B$4)^6))</f>
        <v/>
      </c>
      <c r="J25" s="16">
        <f>IF(OR(8&gt;Inputs!$B$5,$B25=""),"",MAX(0,I25*(1+INDEX('Annual Returns'!$B$4:$B$157,MATCH($A25+7,'Annual Returns'!$A$4:$A$157,0)))-Inputs!$B$2*Inputs!$B$3*(1+Inputs!$B$4)^7))</f>
        <v/>
      </c>
      <c r="K25" s="16">
        <f>IF(OR(9&gt;Inputs!$B$5,$B25=""),"",MAX(0,J25*(1+INDEX('Annual Returns'!$B$4:$B$157,MATCH($A25+8,'Annual Returns'!$A$4:$A$157,0)))-Inputs!$B$2*Inputs!$B$3*(1+Inputs!$B$4)^8))</f>
        <v/>
      </c>
      <c r="L25" s="16">
        <f>IF(OR(10&gt;Inputs!$B$5,$B25=""),"",MAX(0,K25*(1+INDEX('Annual Returns'!$B$4:$B$157,MATCH($A25+9,'Annual Returns'!$A$4:$A$157,0)))-Inputs!$B$2*Inputs!$B$3*(1+Inputs!$B$4)^9))</f>
        <v/>
      </c>
      <c r="M25" s="16">
        <f>IF(OR(11&gt;Inputs!$B$5,$B25=""),"",MAX(0,L25*(1+INDEX('Annual Returns'!$B$4:$B$157,MATCH($A25+10,'Annual Returns'!$A$4:$A$157,0)))-Inputs!$B$2*Inputs!$B$3*(1+Inputs!$B$4)^10))</f>
        <v/>
      </c>
      <c r="N25" s="16">
        <f>IF(OR(12&gt;Inputs!$B$5,$B25=""),"",MAX(0,M25*(1+INDEX('Annual Returns'!$B$4:$B$157,MATCH($A25+11,'Annual Returns'!$A$4:$A$157,0)))-Inputs!$B$2*Inputs!$B$3*(1+Inputs!$B$4)^11))</f>
        <v/>
      </c>
      <c r="O25" s="16">
        <f>IF(OR(13&gt;Inputs!$B$5,$B25=""),"",MAX(0,N25*(1+INDEX('Annual Returns'!$B$4:$B$157,MATCH($A25+12,'Annual Returns'!$A$4:$A$157,0)))-Inputs!$B$2*Inputs!$B$3*(1+Inputs!$B$4)^12))</f>
        <v/>
      </c>
      <c r="P25" s="16">
        <f>IF(OR(14&gt;Inputs!$B$5,$B25=""),"",MAX(0,O25*(1+INDEX('Annual Returns'!$B$4:$B$157,MATCH($A25+13,'Annual Returns'!$A$4:$A$157,0)))-Inputs!$B$2*Inputs!$B$3*(1+Inputs!$B$4)^13))</f>
        <v/>
      </c>
      <c r="Q25" s="16">
        <f>IF(OR(15&gt;Inputs!$B$5,$B25=""),"",MAX(0,P25*(1+INDEX('Annual Returns'!$B$4:$B$157,MATCH($A25+14,'Annual Returns'!$A$4:$A$157,0)))-Inputs!$B$2*Inputs!$B$3*(1+Inputs!$B$4)^14))</f>
        <v/>
      </c>
      <c r="R25" s="16">
        <f>IF(OR(16&gt;Inputs!$B$5,$B25=""),"",MAX(0,Q25*(1+INDEX('Annual Returns'!$B$4:$B$157,MATCH($A25+15,'Annual Returns'!$A$4:$A$157,0)))-Inputs!$B$2*Inputs!$B$3*(1+Inputs!$B$4)^15))</f>
        <v/>
      </c>
      <c r="S25" s="16">
        <f>IF(OR(17&gt;Inputs!$B$5,$B25=""),"",MAX(0,R25*(1+INDEX('Annual Returns'!$B$4:$B$157,MATCH($A25+16,'Annual Returns'!$A$4:$A$157,0)))-Inputs!$B$2*Inputs!$B$3*(1+Inputs!$B$4)^16))</f>
        <v/>
      </c>
      <c r="T25" s="16">
        <f>IF(OR(18&gt;Inputs!$B$5,$B25=""),"",MAX(0,S25*(1+INDEX('Annual Returns'!$B$4:$B$157,MATCH($A25+17,'Annual Returns'!$A$4:$A$157,0)))-Inputs!$B$2*Inputs!$B$3*(1+Inputs!$B$4)^17))</f>
        <v/>
      </c>
      <c r="U25" s="16">
        <f>IF(OR(19&gt;Inputs!$B$5,$B25=""),"",MAX(0,T25*(1+INDEX('Annual Returns'!$B$4:$B$157,MATCH($A25+18,'Annual Returns'!$A$4:$A$157,0)))-Inputs!$B$2*Inputs!$B$3*(1+Inputs!$B$4)^18))</f>
        <v/>
      </c>
      <c r="V25" s="16">
        <f>IF(OR(20&gt;Inputs!$B$5,$B25=""),"",MAX(0,U25*(1+INDEX('Annual Returns'!$B$4:$B$157,MATCH($A25+19,'Annual Returns'!$A$4:$A$157,0)))-Inputs!$B$2*Inputs!$B$3*(1+Inputs!$B$4)^19))</f>
        <v/>
      </c>
      <c r="W25" s="16">
        <f>IF(OR(21&gt;Inputs!$B$5,$B25=""),"",MAX(0,V25*(1+INDEX('Annual Returns'!$B$4:$B$157,MATCH($A25+20,'Annual Returns'!$A$4:$A$157,0)))-Inputs!$B$2*Inputs!$B$3*(1+Inputs!$B$4)^20))</f>
        <v/>
      </c>
      <c r="X25" s="16">
        <f>IF(OR(22&gt;Inputs!$B$5,$B25=""),"",MAX(0,W25*(1+INDEX('Annual Returns'!$B$4:$B$157,MATCH($A25+21,'Annual Returns'!$A$4:$A$157,0)))-Inputs!$B$2*Inputs!$B$3*(1+Inputs!$B$4)^21))</f>
        <v/>
      </c>
      <c r="Y25" s="16">
        <f>IF(OR(23&gt;Inputs!$B$5,$B25=""),"",MAX(0,X25*(1+INDEX('Annual Returns'!$B$4:$B$157,MATCH($A25+22,'Annual Returns'!$A$4:$A$157,0)))-Inputs!$B$2*Inputs!$B$3*(1+Inputs!$B$4)^22))</f>
        <v/>
      </c>
      <c r="Z25" s="16">
        <f>IF(OR(24&gt;Inputs!$B$5,$B25=""),"",MAX(0,Y25*(1+INDEX('Annual Returns'!$B$4:$B$157,MATCH($A25+23,'Annual Returns'!$A$4:$A$157,0)))-Inputs!$B$2*Inputs!$B$3*(1+Inputs!$B$4)^23))</f>
        <v/>
      </c>
      <c r="AA25" s="16">
        <f>IF(OR(25&gt;Inputs!$B$5,$B25=""),"",MAX(0,Z25*(1+INDEX('Annual Returns'!$B$4:$B$157,MATCH($A25+24,'Annual Returns'!$A$4:$A$157,0)))-Inputs!$B$2*Inputs!$B$3*(1+Inputs!$B$4)^24))</f>
        <v/>
      </c>
      <c r="AB25" s="16">
        <f>IF(OR(26&gt;Inputs!$B$5,$B25=""),"",MAX(0,AA25*(1+INDEX('Annual Returns'!$B$4:$B$157,MATCH($A25+25,'Annual Returns'!$A$4:$A$157,0)))-Inputs!$B$2*Inputs!$B$3*(1+Inputs!$B$4)^25))</f>
        <v/>
      </c>
      <c r="AC25" s="16">
        <f>IF(OR(27&gt;Inputs!$B$5,$B25=""),"",MAX(0,AB25*(1+INDEX('Annual Returns'!$B$4:$B$157,MATCH($A25+26,'Annual Returns'!$A$4:$A$157,0)))-Inputs!$B$2*Inputs!$B$3*(1+Inputs!$B$4)^26))</f>
        <v/>
      </c>
      <c r="AD25" s="16">
        <f>IF(OR(28&gt;Inputs!$B$5,$B25=""),"",MAX(0,AC25*(1+INDEX('Annual Returns'!$B$4:$B$157,MATCH($A25+27,'Annual Returns'!$A$4:$A$157,0)))-Inputs!$B$2*Inputs!$B$3*(1+Inputs!$B$4)^27))</f>
        <v/>
      </c>
      <c r="AE25" s="16">
        <f>IF(OR(29&gt;Inputs!$B$5,$B25=""),"",MAX(0,AD25*(1+INDEX('Annual Returns'!$B$4:$B$157,MATCH($A25+28,'Annual Returns'!$A$4:$A$157,0)))-Inputs!$B$2*Inputs!$B$3*(1+Inputs!$B$4)^28))</f>
        <v/>
      </c>
      <c r="AF25" s="16">
        <f>IF(OR(30&gt;Inputs!$B$5,$B25=""),"",MAX(0,AE25*(1+INDEX('Annual Returns'!$B$4:$B$157,MATCH($A25+29,'Annual Returns'!$A$4:$A$157,0)))-Inputs!$B$2*Inputs!$B$3*(1+Inputs!$B$4)^29))</f>
        <v/>
      </c>
      <c r="AG25" s="16">
        <f>IF(OR(31&gt;Inputs!$B$5,$B25=""),"",MAX(0,AF25*(1+INDEX('Annual Returns'!$B$4:$B$157,MATCH($A25+30,'Annual Returns'!$A$4:$A$157,0)))-Inputs!$B$2*Inputs!$B$3*(1+Inputs!$B$4)^30))</f>
        <v/>
      </c>
      <c r="AH25" s="16">
        <f>IF(OR(32&gt;Inputs!$B$5,$B25=""),"",MAX(0,AG25*(1+INDEX('Annual Returns'!$B$4:$B$157,MATCH($A25+31,'Annual Returns'!$A$4:$A$157,0)))-Inputs!$B$2*Inputs!$B$3*(1+Inputs!$B$4)^31))</f>
        <v/>
      </c>
      <c r="AI25" s="16">
        <f>IF(OR(33&gt;Inputs!$B$5,$B25=""),"",MAX(0,AH25*(1+INDEX('Annual Returns'!$B$4:$B$157,MATCH($A25+32,'Annual Returns'!$A$4:$A$157,0)))-Inputs!$B$2*Inputs!$B$3*(1+Inputs!$B$4)^32))</f>
        <v/>
      </c>
      <c r="AJ25" s="16">
        <f>IF(OR(34&gt;Inputs!$B$5,$B25=""),"",MAX(0,AI25*(1+INDEX('Annual Returns'!$B$4:$B$157,MATCH($A25+33,'Annual Returns'!$A$4:$A$157,0)))-Inputs!$B$2*Inputs!$B$3*(1+Inputs!$B$4)^33))</f>
        <v/>
      </c>
      <c r="AK25" s="16">
        <f>IF(OR(35&gt;Inputs!$B$5,$B25=""),"",MAX(0,AJ25*(1+INDEX('Annual Returns'!$B$4:$B$157,MATCH($A25+34,'Annual Returns'!$A$4:$A$157,0)))-Inputs!$B$2*Inputs!$B$3*(1+Inputs!$B$4)^34))</f>
        <v/>
      </c>
      <c r="AL25" s="16">
        <f>IF(OR(36&gt;Inputs!$B$5,$B25=""),"",MAX(0,AK25*(1+INDEX('Annual Returns'!$B$4:$B$157,MATCH($A25+35,'Annual Returns'!$A$4:$A$157,0)))-Inputs!$B$2*Inputs!$B$3*(1+Inputs!$B$4)^35))</f>
        <v/>
      </c>
      <c r="AM25" s="16">
        <f>IF(OR(37&gt;Inputs!$B$5,$B25=""),"",MAX(0,AL25*(1+INDEX('Annual Returns'!$B$4:$B$157,MATCH($A25+36,'Annual Returns'!$A$4:$A$157,0)))-Inputs!$B$2*Inputs!$B$3*(1+Inputs!$B$4)^36))</f>
        <v/>
      </c>
      <c r="AN25" s="16">
        <f>IF(OR(38&gt;Inputs!$B$5,$B25=""),"",MAX(0,AM25*(1+INDEX('Annual Returns'!$B$4:$B$157,MATCH($A25+37,'Annual Returns'!$A$4:$A$157,0)))-Inputs!$B$2*Inputs!$B$3*(1+Inputs!$B$4)^37))</f>
        <v/>
      </c>
      <c r="AO25" s="16">
        <f>IF(OR(39&gt;Inputs!$B$5,$B25=""),"",MAX(0,AN25*(1+INDEX('Annual Returns'!$B$4:$B$157,MATCH($A25+38,'Annual Returns'!$A$4:$A$157,0)))-Inputs!$B$2*Inputs!$B$3*(1+Inputs!$B$4)^38))</f>
        <v/>
      </c>
      <c r="AP25" s="16">
        <f>IF(OR(40&gt;Inputs!$B$5,$B25=""),"",MAX(0,AO25*(1+INDEX('Annual Returns'!$B$4:$B$157,MATCH($A25+39,'Annual Returns'!$A$4:$A$157,0)))-Inputs!$B$2*Inputs!$B$3*(1+Inputs!$B$4)^39))</f>
        <v/>
      </c>
      <c r="AQ25" s="16">
        <f>IF(OR(41&gt;Inputs!$B$5,$B25=""),"",MAX(0,AP25*(1+INDEX('Annual Returns'!$B$4:$B$157,MATCH($A25+40,'Annual Returns'!$A$4:$A$157,0)))-Inputs!$B$2*Inputs!$B$3*(1+Inputs!$B$4)^40))</f>
        <v/>
      </c>
      <c r="AR25" s="16">
        <f>IF(OR(42&gt;Inputs!$B$5,$B25=""),"",MAX(0,AQ25*(1+INDEX('Annual Returns'!$B$4:$B$157,MATCH($A25+41,'Annual Returns'!$A$4:$A$157,0)))-Inputs!$B$2*Inputs!$B$3*(1+Inputs!$B$4)^41))</f>
        <v/>
      </c>
      <c r="AS25" s="16">
        <f>IF(OR(43&gt;Inputs!$B$5,$B25=""),"",MAX(0,AR25*(1+INDEX('Annual Returns'!$B$4:$B$157,MATCH($A25+42,'Annual Returns'!$A$4:$A$157,0)))-Inputs!$B$2*Inputs!$B$3*(1+Inputs!$B$4)^42))</f>
        <v/>
      </c>
      <c r="AT25" s="16">
        <f>IF(OR(44&gt;Inputs!$B$5,$B25=""),"",MAX(0,AS25*(1+INDEX('Annual Returns'!$B$4:$B$157,MATCH($A25+43,'Annual Returns'!$A$4:$A$157,0)))-Inputs!$B$2*Inputs!$B$3*(1+Inputs!$B$4)^43))</f>
        <v/>
      </c>
      <c r="AU25" s="16">
        <f>IF(OR(45&gt;Inputs!$B$5,$B25=""),"",MAX(0,AT25*(1+INDEX('Annual Returns'!$B$4:$B$157,MATCH($A25+44,'Annual Returns'!$A$4:$A$157,0)))-Inputs!$B$2*Inputs!$B$3*(1+Inputs!$B$4)^44))</f>
        <v/>
      </c>
      <c r="AV25" s="16">
        <f>IF(OR(46&gt;Inputs!$B$5,$B25=""),"",MAX(0,AU25*(1+INDEX('Annual Returns'!$B$4:$B$157,MATCH($A25+45,'Annual Returns'!$A$4:$A$157,0)))-Inputs!$B$2*Inputs!$B$3*(1+Inputs!$B$4)^45))</f>
        <v/>
      </c>
      <c r="AW25" s="16">
        <f>IF(OR(47&gt;Inputs!$B$5,$B25=""),"",MAX(0,AV25*(1+INDEX('Annual Returns'!$B$4:$B$157,MATCH($A25+46,'Annual Returns'!$A$4:$A$157,0)))-Inputs!$B$2*Inputs!$B$3*(1+Inputs!$B$4)^46))</f>
        <v/>
      </c>
      <c r="AX25" s="16">
        <f>IF(OR(48&gt;Inputs!$B$5,$B25=""),"",MAX(0,AW25*(1+INDEX('Annual Returns'!$B$4:$B$157,MATCH($A25+47,'Annual Returns'!$A$4:$A$157,0)))-Inputs!$B$2*Inputs!$B$3*(1+Inputs!$B$4)^47))</f>
        <v/>
      </c>
      <c r="AY25" s="16">
        <f>IF(OR(49&gt;Inputs!$B$5,$B25=""),"",MAX(0,AX25*(1+INDEX('Annual Returns'!$B$4:$B$157,MATCH($A25+48,'Annual Returns'!$A$4:$A$157,0)))-Inputs!$B$2*Inputs!$B$3*(1+Inputs!$B$4)^48))</f>
        <v/>
      </c>
      <c r="AZ25" s="16">
        <f>IF(OR(50&gt;Inputs!$B$5,$B25=""),"",MAX(0,AY25*(1+INDEX('Annual Returns'!$B$4:$B$157,MATCH($A25+49,'Annual Returns'!$A$4:$A$157,0)))-Inputs!$B$2*Inputs!$B$3*(1+Inputs!$B$4)^49))</f>
        <v/>
      </c>
      <c r="BA25" s="16">
        <f>IF(B25="","",INDEX(C25:AZ25,Inputs!$B$5))</f>
        <v/>
      </c>
      <c r="BB25">
        <f>IF(BA25="","",IF(BA25&gt;0,1,0))</f>
        <v/>
      </c>
      <c r="BC25">
        <f>IF(BB25="","",IF(BB25=1,"",MATCH(0,C25:AZ25,0)))</f>
        <v/>
      </c>
    </row>
    <row r="26">
      <c r="A26" t="n">
        <v>1894</v>
      </c>
      <c r="B26" s="16">
        <f>IF(OR($A26+Inputs!$B$5-1&gt;Inputs!$B$7,Inputs!$B$5&gt;50),"",Inputs!$B$2)</f>
        <v/>
      </c>
      <c r="C26" s="16">
        <f>IF(OR(1&gt;Inputs!$B$5,$B26=""),"",MAX(0,B26*(1+INDEX('Annual Returns'!$B$4:$B$157,MATCH($A26+0,'Annual Returns'!$A$4:$A$157,0)))-Inputs!$B$2*Inputs!$B$3*(1+Inputs!$B$4)^0))</f>
        <v/>
      </c>
      <c r="D26" s="16">
        <f>IF(OR(2&gt;Inputs!$B$5,$B26=""),"",MAX(0,C26*(1+INDEX('Annual Returns'!$B$4:$B$157,MATCH($A26+1,'Annual Returns'!$A$4:$A$157,0)))-Inputs!$B$2*Inputs!$B$3*(1+Inputs!$B$4)^1))</f>
        <v/>
      </c>
      <c r="E26" s="16">
        <f>IF(OR(3&gt;Inputs!$B$5,$B26=""),"",MAX(0,D26*(1+INDEX('Annual Returns'!$B$4:$B$157,MATCH($A26+2,'Annual Returns'!$A$4:$A$157,0)))-Inputs!$B$2*Inputs!$B$3*(1+Inputs!$B$4)^2))</f>
        <v/>
      </c>
      <c r="F26" s="16">
        <f>IF(OR(4&gt;Inputs!$B$5,$B26=""),"",MAX(0,E26*(1+INDEX('Annual Returns'!$B$4:$B$157,MATCH($A26+3,'Annual Returns'!$A$4:$A$157,0)))-Inputs!$B$2*Inputs!$B$3*(1+Inputs!$B$4)^3))</f>
        <v/>
      </c>
      <c r="G26" s="16">
        <f>IF(OR(5&gt;Inputs!$B$5,$B26=""),"",MAX(0,F26*(1+INDEX('Annual Returns'!$B$4:$B$157,MATCH($A26+4,'Annual Returns'!$A$4:$A$157,0)))-Inputs!$B$2*Inputs!$B$3*(1+Inputs!$B$4)^4))</f>
        <v/>
      </c>
      <c r="H26" s="16">
        <f>IF(OR(6&gt;Inputs!$B$5,$B26=""),"",MAX(0,G26*(1+INDEX('Annual Returns'!$B$4:$B$157,MATCH($A26+5,'Annual Returns'!$A$4:$A$157,0)))-Inputs!$B$2*Inputs!$B$3*(1+Inputs!$B$4)^5))</f>
        <v/>
      </c>
      <c r="I26" s="16">
        <f>IF(OR(7&gt;Inputs!$B$5,$B26=""),"",MAX(0,H26*(1+INDEX('Annual Returns'!$B$4:$B$157,MATCH($A26+6,'Annual Returns'!$A$4:$A$157,0)))-Inputs!$B$2*Inputs!$B$3*(1+Inputs!$B$4)^6))</f>
        <v/>
      </c>
      <c r="J26" s="16">
        <f>IF(OR(8&gt;Inputs!$B$5,$B26=""),"",MAX(0,I26*(1+INDEX('Annual Returns'!$B$4:$B$157,MATCH($A26+7,'Annual Returns'!$A$4:$A$157,0)))-Inputs!$B$2*Inputs!$B$3*(1+Inputs!$B$4)^7))</f>
        <v/>
      </c>
      <c r="K26" s="16">
        <f>IF(OR(9&gt;Inputs!$B$5,$B26=""),"",MAX(0,J26*(1+INDEX('Annual Returns'!$B$4:$B$157,MATCH($A26+8,'Annual Returns'!$A$4:$A$157,0)))-Inputs!$B$2*Inputs!$B$3*(1+Inputs!$B$4)^8))</f>
        <v/>
      </c>
      <c r="L26" s="16">
        <f>IF(OR(10&gt;Inputs!$B$5,$B26=""),"",MAX(0,K26*(1+INDEX('Annual Returns'!$B$4:$B$157,MATCH($A26+9,'Annual Returns'!$A$4:$A$157,0)))-Inputs!$B$2*Inputs!$B$3*(1+Inputs!$B$4)^9))</f>
        <v/>
      </c>
      <c r="M26" s="16">
        <f>IF(OR(11&gt;Inputs!$B$5,$B26=""),"",MAX(0,L26*(1+INDEX('Annual Returns'!$B$4:$B$157,MATCH($A26+10,'Annual Returns'!$A$4:$A$157,0)))-Inputs!$B$2*Inputs!$B$3*(1+Inputs!$B$4)^10))</f>
        <v/>
      </c>
      <c r="N26" s="16">
        <f>IF(OR(12&gt;Inputs!$B$5,$B26=""),"",MAX(0,M26*(1+INDEX('Annual Returns'!$B$4:$B$157,MATCH($A26+11,'Annual Returns'!$A$4:$A$157,0)))-Inputs!$B$2*Inputs!$B$3*(1+Inputs!$B$4)^11))</f>
        <v/>
      </c>
      <c r="O26" s="16">
        <f>IF(OR(13&gt;Inputs!$B$5,$B26=""),"",MAX(0,N26*(1+INDEX('Annual Returns'!$B$4:$B$157,MATCH($A26+12,'Annual Returns'!$A$4:$A$157,0)))-Inputs!$B$2*Inputs!$B$3*(1+Inputs!$B$4)^12))</f>
        <v/>
      </c>
      <c r="P26" s="16">
        <f>IF(OR(14&gt;Inputs!$B$5,$B26=""),"",MAX(0,O26*(1+INDEX('Annual Returns'!$B$4:$B$157,MATCH($A26+13,'Annual Returns'!$A$4:$A$157,0)))-Inputs!$B$2*Inputs!$B$3*(1+Inputs!$B$4)^13))</f>
        <v/>
      </c>
      <c r="Q26" s="16">
        <f>IF(OR(15&gt;Inputs!$B$5,$B26=""),"",MAX(0,P26*(1+INDEX('Annual Returns'!$B$4:$B$157,MATCH($A26+14,'Annual Returns'!$A$4:$A$157,0)))-Inputs!$B$2*Inputs!$B$3*(1+Inputs!$B$4)^14))</f>
        <v/>
      </c>
      <c r="R26" s="16">
        <f>IF(OR(16&gt;Inputs!$B$5,$B26=""),"",MAX(0,Q26*(1+INDEX('Annual Returns'!$B$4:$B$157,MATCH($A26+15,'Annual Returns'!$A$4:$A$157,0)))-Inputs!$B$2*Inputs!$B$3*(1+Inputs!$B$4)^15))</f>
        <v/>
      </c>
      <c r="S26" s="16">
        <f>IF(OR(17&gt;Inputs!$B$5,$B26=""),"",MAX(0,R26*(1+INDEX('Annual Returns'!$B$4:$B$157,MATCH($A26+16,'Annual Returns'!$A$4:$A$157,0)))-Inputs!$B$2*Inputs!$B$3*(1+Inputs!$B$4)^16))</f>
        <v/>
      </c>
      <c r="T26" s="16">
        <f>IF(OR(18&gt;Inputs!$B$5,$B26=""),"",MAX(0,S26*(1+INDEX('Annual Returns'!$B$4:$B$157,MATCH($A26+17,'Annual Returns'!$A$4:$A$157,0)))-Inputs!$B$2*Inputs!$B$3*(1+Inputs!$B$4)^17))</f>
        <v/>
      </c>
      <c r="U26" s="16">
        <f>IF(OR(19&gt;Inputs!$B$5,$B26=""),"",MAX(0,T26*(1+INDEX('Annual Returns'!$B$4:$B$157,MATCH($A26+18,'Annual Returns'!$A$4:$A$157,0)))-Inputs!$B$2*Inputs!$B$3*(1+Inputs!$B$4)^18))</f>
        <v/>
      </c>
      <c r="V26" s="16">
        <f>IF(OR(20&gt;Inputs!$B$5,$B26=""),"",MAX(0,U26*(1+INDEX('Annual Returns'!$B$4:$B$157,MATCH($A26+19,'Annual Returns'!$A$4:$A$157,0)))-Inputs!$B$2*Inputs!$B$3*(1+Inputs!$B$4)^19))</f>
        <v/>
      </c>
      <c r="W26" s="16">
        <f>IF(OR(21&gt;Inputs!$B$5,$B26=""),"",MAX(0,V26*(1+INDEX('Annual Returns'!$B$4:$B$157,MATCH($A26+20,'Annual Returns'!$A$4:$A$157,0)))-Inputs!$B$2*Inputs!$B$3*(1+Inputs!$B$4)^20))</f>
        <v/>
      </c>
      <c r="X26" s="16">
        <f>IF(OR(22&gt;Inputs!$B$5,$B26=""),"",MAX(0,W26*(1+INDEX('Annual Returns'!$B$4:$B$157,MATCH($A26+21,'Annual Returns'!$A$4:$A$157,0)))-Inputs!$B$2*Inputs!$B$3*(1+Inputs!$B$4)^21))</f>
        <v/>
      </c>
      <c r="Y26" s="16">
        <f>IF(OR(23&gt;Inputs!$B$5,$B26=""),"",MAX(0,X26*(1+INDEX('Annual Returns'!$B$4:$B$157,MATCH($A26+22,'Annual Returns'!$A$4:$A$157,0)))-Inputs!$B$2*Inputs!$B$3*(1+Inputs!$B$4)^22))</f>
        <v/>
      </c>
      <c r="Z26" s="16">
        <f>IF(OR(24&gt;Inputs!$B$5,$B26=""),"",MAX(0,Y26*(1+INDEX('Annual Returns'!$B$4:$B$157,MATCH($A26+23,'Annual Returns'!$A$4:$A$157,0)))-Inputs!$B$2*Inputs!$B$3*(1+Inputs!$B$4)^23))</f>
        <v/>
      </c>
      <c r="AA26" s="16">
        <f>IF(OR(25&gt;Inputs!$B$5,$B26=""),"",MAX(0,Z26*(1+INDEX('Annual Returns'!$B$4:$B$157,MATCH($A26+24,'Annual Returns'!$A$4:$A$157,0)))-Inputs!$B$2*Inputs!$B$3*(1+Inputs!$B$4)^24))</f>
        <v/>
      </c>
      <c r="AB26" s="16">
        <f>IF(OR(26&gt;Inputs!$B$5,$B26=""),"",MAX(0,AA26*(1+INDEX('Annual Returns'!$B$4:$B$157,MATCH($A26+25,'Annual Returns'!$A$4:$A$157,0)))-Inputs!$B$2*Inputs!$B$3*(1+Inputs!$B$4)^25))</f>
        <v/>
      </c>
      <c r="AC26" s="16">
        <f>IF(OR(27&gt;Inputs!$B$5,$B26=""),"",MAX(0,AB26*(1+INDEX('Annual Returns'!$B$4:$B$157,MATCH($A26+26,'Annual Returns'!$A$4:$A$157,0)))-Inputs!$B$2*Inputs!$B$3*(1+Inputs!$B$4)^26))</f>
        <v/>
      </c>
      <c r="AD26" s="16">
        <f>IF(OR(28&gt;Inputs!$B$5,$B26=""),"",MAX(0,AC26*(1+INDEX('Annual Returns'!$B$4:$B$157,MATCH($A26+27,'Annual Returns'!$A$4:$A$157,0)))-Inputs!$B$2*Inputs!$B$3*(1+Inputs!$B$4)^27))</f>
        <v/>
      </c>
      <c r="AE26" s="16">
        <f>IF(OR(29&gt;Inputs!$B$5,$B26=""),"",MAX(0,AD26*(1+INDEX('Annual Returns'!$B$4:$B$157,MATCH($A26+28,'Annual Returns'!$A$4:$A$157,0)))-Inputs!$B$2*Inputs!$B$3*(1+Inputs!$B$4)^28))</f>
        <v/>
      </c>
      <c r="AF26" s="16">
        <f>IF(OR(30&gt;Inputs!$B$5,$B26=""),"",MAX(0,AE26*(1+INDEX('Annual Returns'!$B$4:$B$157,MATCH($A26+29,'Annual Returns'!$A$4:$A$157,0)))-Inputs!$B$2*Inputs!$B$3*(1+Inputs!$B$4)^29))</f>
        <v/>
      </c>
      <c r="AG26" s="16">
        <f>IF(OR(31&gt;Inputs!$B$5,$B26=""),"",MAX(0,AF26*(1+INDEX('Annual Returns'!$B$4:$B$157,MATCH($A26+30,'Annual Returns'!$A$4:$A$157,0)))-Inputs!$B$2*Inputs!$B$3*(1+Inputs!$B$4)^30))</f>
        <v/>
      </c>
      <c r="AH26" s="16">
        <f>IF(OR(32&gt;Inputs!$B$5,$B26=""),"",MAX(0,AG26*(1+INDEX('Annual Returns'!$B$4:$B$157,MATCH($A26+31,'Annual Returns'!$A$4:$A$157,0)))-Inputs!$B$2*Inputs!$B$3*(1+Inputs!$B$4)^31))</f>
        <v/>
      </c>
      <c r="AI26" s="16">
        <f>IF(OR(33&gt;Inputs!$B$5,$B26=""),"",MAX(0,AH26*(1+INDEX('Annual Returns'!$B$4:$B$157,MATCH($A26+32,'Annual Returns'!$A$4:$A$157,0)))-Inputs!$B$2*Inputs!$B$3*(1+Inputs!$B$4)^32))</f>
        <v/>
      </c>
      <c r="AJ26" s="16">
        <f>IF(OR(34&gt;Inputs!$B$5,$B26=""),"",MAX(0,AI26*(1+INDEX('Annual Returns'!$B$4:$B$157,MATCH($A26+33,'Annual Returns'!$A$4:$A$157,0)))-Inputs!$B$2*Inputs!$B$3*(1+Inputs!$B$4)^33))</f>
        <v/>
      </c>
      <c r="AK26" s="16">
        <f>IF(OR(35&gt;Inputs!$B$5,$B26=""),"",MAX(0,AJ26*(1+INDEX('Annual Returns'!$B$4:$B$157,MATCH($A26+34,'Annual Returns'!$A$4:$A$157,0)))-Inputs!$B$2*Inputs!$B$3*(1+Inputs!$B$4)^34))</f>
        <v/>
      </c>
      <c r="AL26" s="16">
        <f>IF(OR(36&gt;Inputs!$B$5,$B26=""),"",MAX(0,AK26*(1+INDEX('Annual Returns'!$B$4:$B$157,MATCH($A26+35,'Annual Returns'!$A$4:$A$157,0)))-Inputs!$B$2*Inputs!$B$3*(1+Inputs!$B$4)^35))</f>
        <v/>
      </c>
      <c r="AM26" s="16">
        <f>IF(OR(37&gt;Inputs!$B$5,$B26=""),"",MAX(0,AL26*(1+INDEX('Annual Returns'!$B$4:$B$157,MATCH($A26+36,'Annual Returns'!$A$4:$A$157,0)))-Inputs!$B$2*Inputs!$B$3*(1+Inputs!$B$4)^36))</f>
        <v/>
      </c>
      <c r="AN26" s="16">
        <f>IF(OR(38&gt;Inputs!$B$5,$B26=""),"",MAX(0,AM26*(1+INDEX('Annual Returns'!$B$4:$B$157,MATCH($A26+37,'Annual Returns'!$A$4:$A$157,0)))-Inputs!$B$2*Inputs!$B$3*(1+Inputs!$B$4)^37))</f>
        <v/>
      </c>
      <c r="AO26" s="16">
        <f>IF(OR(39&gt;Inputs!$B$5,$B26=""),"",MAX(0,AN26*(1+INDEX('Annual Returns'!$B$4:$B$157,MATCH($A26+38,'Annual Returns'!$A$4:$A$157,0)))-Inputs!$B$2*Inputs!$B$3*(1+Inputs!$B$4)^38))</f>
        <v/>
      </c>
      <c r="AP26" s="16">
        <f>IF(OR(40&gt;Inputs!$B$5,$B26=""),"",MAX(0,AO26*(1+INDEX('Annual Returns'!$B$4:$B$157,MATCH($A26+39,'Annual Returns'!$A$4:$A$157,0)))-Inputs!$B$2*Inputs!$B$3*(1+Inputs!$B$4)^39))</f>
        <v/>
      </c>
      <c r="AQ26" s="16">
        <f>IF(OR(41&gt;Inputs!$B$5,$B26=""),"",MAX(0,AP26*(1+INDEX('Annual Returns'!$B$4:$B$157,MATCH($A26+40,'Annual Returns'!$A$4:$A$157,0)))-Inputs!$B$2*Inputs!$B$3*(1+Inputs!$B$4)^40))</f>
        <v/>
      </c>
      <c r="AR26" s="16">
        <f>IF(OR(42&gt;Inputs!$B$5,$B26=""),"",MAX(0,AQ26*(1+INDEX('Annual Returns'!$B$4:$B$157,MATCH($A26+41,'Annual Returns'!$A$4:$A$157,0)))-Inputs!$B$2*Inputs!$B$3*(1+Inputs!$B$4)^41))</f>
        <v/>
      </c>
      <c r="AS26" s="16">
        <f>IF(OR(43&gt;Inputs!$B$5,$B26=""),"",MAX(0,AR26*(1+INDEX('Annual Returns'!$B$4:$B$157,MATCH($A26+42,'Annual Returns'!$A$4:$A$157,0)))-Inputs!$B$2*Inputs!$B$3*(1+Inputs!$B$4)^42))</f>
        <v/>
      </c>
      <c r="AT26" s="16">
        <f>IF(OR(44&gt;Inputs!$B$5,$B26=""),"",MAX(0,AS26*(1+INDEX('Annual Returns'!$B$4:$B$157,MATCH($A26+43,'Annual Returns'!$A$4:$A$157,0)))-Inputs!$B$2*Inputs!$B$3*(1+Inputs!$B$4)^43))</f>
        <v/>
      </c>
      <c r="AU26" s="16">
        <f>IF(OR(45&gt;Inputs!$B$5,$B26=""),"",MAX(0,AT26*(1+INDEX('Annual Returns'!$B$4:$B$157,MATCH($A26+44,'Annual Returns'!$A$4:$A$157,0)))-Inputs!$B$2*Inputs!$B$3*(1+Inputs!$B$4)^44))</f>
        <v/>
      </c>
      <c r="AV26" s="16">
        <f>IF(OR(46&gt;Inputs!$B$5,$B26=""),"",MAX(0,AU26*(1+INDEX('Annual Returns'!$B$4:$B$157,MATCH($A26+45,'Annual Returns'!$A$4:$A$157,0)))-Inputs!$B$2*Inputs!$B$3*(1+Inputs!$B$4)^45))</f>
        <v/>
      </c>
      <c r="AW26" s="16">
        <f>IF(OR(47&gt;Inputs!$B$5,$B26=""),"",MAX(0,AV26*(1+INDEX('Annual Returns'!$B$4:$B$157,MATCH($A26+46,'Annual Returns'!$A$4:$A$157,0)))-Inputs!$B$2*Inputs!$B$3*(1+Inputs!$B$4)^46))</f>
        <v/>
      </c>
      <c r="AX26" s="16">
        <f>IF(OR(48&gt;Inputs!$B$5,$B26=""),"",MAX(0,AW26*(1+INDEX('Annual Returns'!$B$4:$B$157,MATCH($A26+47,'Annual Returns'!$A$4:$A$157,0)))-Inputs!$B$2*Inputs!$B$3*(1+Inputs!$B$4)^47))</f>
        <v/>
      </c>
      <c r="AY26" s="16">
        <f>IF(OR(49&gt;Inputs!$B$5,$B26=""),"",MAX(0,AX26*(1+INDEX('Annual Returns'!$B$4:$B$157,MATCH($A26+48,'Annual Returns'!$A$4:$A$157,0)))-Inputs!$B$2*Inputs!$B$3*(1+Inputs!$B$4)^48))</f>
        <v/>
      </c>
      <c r="AZ26" s="16">
        <f>IF(OR(50&gt;Inputs!$B$5,$B26=""),"",MAX(0,AY26*(1+INDEX('Annual Returns'!$B$4:$B$157,MATCH($A26+49,'Annual Returns'!$A$4:$A$157,0)))-Inputs!$B$2*Inputs!$B$3*(1+Inputs!$B$4)^49))</f>
        <v/>
      </c>
      <c r="BA26" s="16">
        <f>IF(B26="","",INDEX(C26:AZ26,Inputs!$B$5))</f>
        <v/>
      </c>
      <c r="BB26">
        <f>IF(BA26="","",IF(BA26&gt;0,1,0))</f>
        <v/>
      </c>
      <c r="BC26">
        <f>IF(BB26="","",IF(BB26=1,"",MATCH(0,C26:AZ26,0)))</f>
        <v/>
      </c>
    </row>
    <row r="27">
      <c r="A27" t="n">
        <v>1895</v>
      </c>
      <c r="B27" s="16">
        <f>IF(OR($A27+Inputs!$B$5-1&gt;Inputs!$B$7,Inputs!$B$5&gt;50),"",Inputs!$B$2)</f>
        <v/>
      </c>
      <c r="C27" s="16">
        <f>IF(OR(1&gt;Inputs!$B$5,$B27=""),"",MAX(0,B27*(1+INDEX('Annual Returns'!$B$4:$B$157,MATCH($A27+0,'Annual Returns'!$A$4:$A$157,0)))-Inputs!$B$2*Inputs!$B$3*(1+Inputs!$B$4)^0))</f>
        <v/>
      </c>
      <c r="D27" s="16">
        <f>IF(OR(2&gt;Inputs!$B$5,$B27=""),"",MAX(0,C27*(1+INDEX('Annual Returns'!$B$4:$B$157,MATCH($A27+1,'Annual Returns'!$A$4:$A$157,0)))-Inputs!$B$2*Inputs!$B$3*(1+Inputs!$B$4)^1))</f>
        <v/>
      </c>
      <c r="E27" s="16">
        <f>IF(OR(3&gt;Inputs!$B$5,$B27=""),"",MAX(0,D27*(1+INDEX('Annual Returns'!$B$4:$B$157,MATCH($A27+2,'Annual Returns'!$A$4:$A$157,0)))-Inputs!$B$2*Inputs!$B$3*(1+Inputs!$B$4)^2))</f>
        <v/>
      </c>
      <c r="F27" s="16">
        <f>IF(OR(4&gt;Inputs!$B$5,$B27=""),"",MAX(0,E27*(1+INDEX('Annual Returns'!$B$4:$B$157,MATCH($A27+3,'Annual Returns'!$A$4:$A$157,0)))-Inputs!$B$2*Inputs!$B$3*(1+Inputs!$B$4)^3))</f>
        <v/>
      </c>
      <c r="G27" s="16">
        <f>IF(OR(5&gt;Inputs!$B$5,$B27=""),"",MAX(0,F27*(1+INDEX('Annual Returns'!$B$4:$B$157,MATCH($A27+4,'Annual Returns'!$A$4:$A$157,0)))-Inputs!$B$2*Inputs!$B$3*(1+Inputs!$B$4)^4))</f>
        <v/>
      </c>
      <c r="H27" s="16">
        <f>IF(OR(6&gt;Inputs!$B$5,$B27=""),"",MAX(0,G27*(1+INDEX('Annual Returns'!$B$4:$B$157,MATCH($A27+5,'Annual Returns'!$A$4:$A$157,0)))-Inputs!$B$2*Inputs!$B$3*(1+Inputs!$B$4)^5))</f>
        <v/>
      </c>
      <c r="I27" s="16">
        <f>IF(OR(7&gt;Inputs!$B$5,$B27=""),"",MAX(0,H27*(1+INDEX('Annual Returns'!$B$4:$B$157,MATCH($A27+6,'Annual Returns'!$A$4:$A$157,0)))-Inputs!$B$2*Inputs!$B$3*(1+Inputs!$B$4)^6))</f>
        <v/>
      </c>
      <c r="J27" s="16">
        <f>IF(OR(8&gt;Inputs!$B$5,$B27=""),"",MAX(0,I27*(1+INDEX('Annual Returns'!$B$4:$B$157,MATCH($A27+7,'Annual Returns'!$A$4:$A$157,0)))-Inputs!$B$2*Inputs!$B$3*(1+Inputs!$B$4)^7))</f>
        <v/>
      </c>
      <c r="K27" s="16">
        <f>IF(OR(9&gt;Inputs!$B$5,$B27=""),"",MAX(0,J27*(1+INDEX('Annual Returns'!$B$4:$B$157,MATCH($A27+8,'Annual Returns'!$A$4:$A$157,0)))-Inputs!$B$2*Inputs!$B$3*(1+Inputs!$B$4)^8))</f>
        <v/>
      </c>
      <c r="L27" s="16">
        <f>IF(OR(10&gt;Inputs!$B$5,$B27=""),"",MAX(0,K27*(1+INDEX('Annual Returns'!$B$4:$B$157,MATCH($A27+9,'Annual Returns'!$A$4:$A$157,0)))-Inputs!$B$2*Inputs!$B$3*(1+Inputs!$B$4)^9))</f>
        <v/>
      </c>
      <c r="M27" s="16">
        <f>IF(OR(11&gt;Inputs!$B$5,$B27=""),"",MAX(0,L27*(1+INDEX('Annual Returns'!$B$4:$B$157,MATCH($A27+10,'Annual Returns'!$A$4:$A$157,0)))-Inputs!$B$2*Inputs!$B$3*(1+Inputs!$B$4)^10))</f>
        <v/>
      </c>
      <c r="N27" s="16">
        <f>IF(OR(12&gt;Inputs!$B$5,$B27=""),"",MAX(0,M27*(1+INDEX('Annual Returns'!$B$4:$B$157,MATCH($A27+11,'Annual Returns'!$A$4:$A$157,0)))-Inputs!$B$2*Inputs!$B$3*(1+Inputs!$B$4)^11))</f>
        <v/>
      </c>
      <c r="O27" s="16">
        <f>IF(OR(13&gt;Inputs!$B$5,$B27=""),"",MAX(0,N27*(1+INDEX('Annual Returns'!$B$4:$B$157,MATCH($A27+12,'Annual Returns'!$A$4:$A$157,0)))-Inputs!$B$2*Inputs!$B$3*(1+Inputs!$B$4)^12))</f>
        <v/>
      </c>
      <c r="P27" s="16">
        <f>IF(OR(14&gt;Inputs!$B$5,$B27=""),"",MAX(0,O27*(1+INDEX('Annual Returns'!$B$4:$B$157,MATCH($A27+13,'Annual Returns'!$A$4:$A$157,0)))-Inputs!$B$2*Inputs!$B$3*(1+Inputs!$B$4)^13))</f>
        <v/>
      </c>
      <c r="Q27" s="16">
        <f>IF(OR(15&gt;Inputs!$B$5,$B27=""),"",MAX(0,P27*(1+INDEX('Annual Returns'!$B$4:$B$157,MATCH($A27+14,'Annual Returns'!$A$4:$A$157,0)))-Inputs!$B$2*Inputs!$B$3*(1+Inputs!$B$4)^14))</f>
        <v/>
      </c>
      <c r="R27" s="16">
        <f>IF(OR(16&gt;Inputs!$B$5,$B27=""),"",MAX(0,Q27*(1+INDEX('Annual Returns'!$B$4:$B$157,MATCH($A27+15,'Annual Returns'!$A$4:$A$157,0)))-Inputs!$B$2*Inputs!$B$3*(1+Inputs!$B$4)^15))</f>
        <v/>
      </c>
      <c r="S27" s="16">
        <f>IF(OR(17&gt;Inputs!$B$5,$B27=""),"",MAX(0,R27*(1+INDEX('Annual Returns'!$B$4:$B$157,MATCH($A27+16,'Annual Returns'!$A$4:$A$157,0)))-Inputs!$B$2*Inputs!$B$3*(1+Inputs!$B$4)^16))</f>
        <v/>
      </c>
      <c r="T27" s="16">
        <f>IF(OR(18&gt;Inputs!$B$5,$B27=""),"",MAX(0,S27*(1+INDEX('Annual Returns'!$B$4:$B$157,MATCH($A27+17,'Annual Returns'!$A$4:$A$157,0)))-Inputs!$B$2*Inputs!$B$3*(1+Inputs!$B$4)^17))</f>
        <v/>
      </c>
      <c r="U27" s="16">
        <f>IF(OR(19&gt;Inputs!$B$5,$B27=""),"",MAX(0,T27*(1+INDEX('Annual Returns'!$B$4:$B$157,MATCH($A27+18,'Annual Returns'!$A$4:$A$157,0)))-Inputs!$B$2*Inputs!$B$3*(1+Inputs!$B$4)^18))</f>
        <v/>
      </c>
      <c r="V27" s="16">
        <f>IF(OR(20&gt;Inputs!$B$5,$B27=""),"",MAX(0,U27*(1+INDEX('Annual Returns'!$B$4:$B$157,MATCH($A27+19,'Annual Returns'!$A$4:$A$157,0)))-Inputs!$B$2*Inputs!$B$3*(1+Inputs!$B$4)^19))</f>
        <v/>
      </c>
      <c r="W27" s="16">
        <f>IF(OR(21&gt;Inputs!$B$5,$B27=""),"",MAX(0,V27*(1+INDEX('Annual Returns'!$B$4:$B$157,MATCH($A27+20,'Annual Returns'!$A$4:$A$157,0)))-Inputs!$B$2*Inputs!$B$3*(1+Inputs!$B$4)^20))</f>
        <v/>
      </c>
      <c r="X27" s="16">
        <f>IF(OR(22&gt;Inputs!$B$5,$B27=""),"",MAX(0,W27*(1+INDEX('Annual Returns'!$B$4:$B$157,MATCH($A27+21,'Annual Returns'!$A$4:$A$157,0)))-Inputs!$B$2*Inputs!$B$3*(1+Inputs!$B$4)^21))</f>
        <v/>
      </c>
      <c r="Y27" s="16">
        <f>IF(OR(23&gt;Inputs!$B$5,$B27=""),"",MAX(0,X27*(1+INDEX('Annual Returns'!$B$4:$B$157,MATCH($A27+22,'Annual Returns'!$A$4:$A$157,0)))-Inputs!$B$2*Inputs!$B$3*(1+Inputs!$B$4)^22))</f>
        <v/>
      </c>
      <c r="Z27" s="16">
        <f>IF(OR(24&gt;Inputs!$B$5,$B27=""),"",MAX(0,Y27*(1+INDEX('Annual Returns'!$B$4:$B$157,MATCH($A27+23,'Annual Returns'!$A$4:$A$157,0)))-Inputs!$B$2*Inputs!$B$3*(1+Inputs!$B$4)^23))</f>
        <v/>
      </c>
      <c r="AA27" s="16">
        <f>IF(OR(25&gt;Inputs!$B$5,$B27=""),"",MAX(0,Z27*(1+INDEX('Annual Returns'!$B$4:$B$157,MATCH($A27+24,'Annual Returns'!$A$4:$A$157,0)))-Inputs!$B$2*Inputs!$B$3*(1+Inputs!$B$4)^24))</f>
        <v/>
      </c>
      <c r="AB27" s="16">
        <f>IF(OR(26&gt;Inputs!$B$5,$B27=""),"",MAX(0,AA27*(1+INDEX('Annual Returns'!$B$4:$B$157,MATCH($A27+25,'Annual Returns'!$A$4:$A$157,0)))-Inputs!$B$2*Inputs!$B$3*(1+Inputs!$B$4)^25))</f>
        <v/>
      </c>
      <c r="AC27" s="16">
        <f>IF(OR(27&gt;Inputs!$B$5,$B27=""),"",MAX(0,AB27*(1+INDEX('Annual Returns'!$B$4:$B$157,MATCH($A27+26,'Annual Returns'!$A$4:$A$157,0)))-Inputs!$B$2*Inputs!$B$3*(1+Inputs!$B$4)^26))</f>
        <v/>
      </c>
      <c r="AD27" s="16">
        <f>IF(OR(28&gt;Inputs!$B$5,$B27=""),"",MAX(0,AC27*(1+INDEX('Annual Returns'!$B$4:$B$157,MATCH($A27+27,'Annual Returns'!$A$4:$A$157,0)))-Inputs!$B$2*Inputs!$B$3*(1+Inputs!$B$4)^27))</f>
        <v/>
      </c>
      <c r="AE27" s="16">
        <f>IF(OR(29&gt;Inputs!$B$5,$B27=""),"",MAX(0,AD27*(1+INDEX('Annual Returns'!$B$4:$B$157,MATCH($A27+28,'Annual Returns'!$A$4:$A$157,0)))-Inputs!$B$2*Inputs!$B$3*(1+Inputs!$B$4)^28))</f>
        <v/>
      </c>
      <c r="AF27" s="16">
        <f>IF(OR(30&gt;Inputs!$B$5,$B27=""),"",MAX(0,AE27*(1+INDEX('Annual Returns'!$B$4:$B$157,MATCH($A27+29,'Annual Returns'!$A$4:$A$157,0)))-Inputs!$B$2*Inputs!$B$3*(1+Inputs!$B$4)^29))</f>
        <v/>
      </c>
      <c r="AG27" s="16">
        <f>IF(OR(31&gt;Inputs!$B$5,$B27=""),"",MAX(0,AF27*(1+INDEX('Annual Returns'!$B$4:$B$157,MATCH($A27+30,'Annual Returns'!$A$4:$A$157,0)))-Inputs!$B$2*Inputs!$B$3*(1+Inputs!$B$4)^30))</f>
        <v/>
      </c>
      <c r="AH27" s="16">
        <f>IF(OR(32&gt;Inputs!$B$5,$B27=""),"",MAX(0,AG27*(1+INDEX('Annual Returns'!$B$4:$B$157,MATCH($A27+31,'Annual Returns'!$A$4:$A$157,0)))-Inputs!$B$2*Inputs!$B$3*(1+Inputs!$B$4)^31))</f>
        <v/>
      </c>
      <c r="AI27" s="16">
        <f>IF(OR(33&gt;Inputs!$B$5,$B27=""),"",MAX(0,AH27*(1+INDEX('Annual Returns'!$B$4:$B$157,MATCH($A27+32,'Annual Returns'!$A$4:$A$157,0)))-Inputs!$B$2*Inputs!$B$3*(1+Inputs!$B$4)^32))</f>
        <v/>
      </c>
      <c r="AJ27" s="16">
        <f>IF(OR(34&gt;Inputs!$B$5,$B27=""),"",MAX(0,AI27*(1+INDEX('Annual Returns'!$B$4:$B$157,MATCH($A27+33,'Annual Returns'!$A$4:$A$157,0)))-Inputs!$B$2*Inputs!$B$3*(1+Inputs!$B$4)^33))</f>
        <v/>
      </c>
      <c r="AK27" s="16">
        <f>IF(OR(35&gt;Inputs!$B$5,$B27=""),"",MAX(0,AJ27*(1+INDEX('Annual Returns'!$B$4:$B$157,MATCH($A27+34,'Annual Returns'!$A$4:$A$157,0)))-Inputs!$B$2*Inputs!$B$3*(1+Inputs!$B$4)^34))</f>
        <v/>
      </c>
      <c r="AL27" s="16">
        <f>IF(OR(36&gt;Inputs!$B$5,$B27=""),"",MAX(0,AK27*(1+INDEX('Annual Returns'!$B$4:$B$157,MATCH($A27+35,'Annual Returns'!$A$4:$A$157,0)))-Inputs!$B$2*Inputs!$B$3*(1+Inputs!$B$4)^35))</f>
        <v/>
      </c>
      <c r="AM27" s="16">
        <f>IF(OR(37&gt;Inputs!$B$5,$B27=""),"",MAX(0,AL27*(1+INDEX('Annual Returns'!$B$4:$B$157,MATCH($A27+36,'Annual Returns'!$A$4:$A$157,0)))-Inputs!$B$2*Inputs!$B$3*(1+Inputs!$B$4)^36))</f>
        <v/>
      </c>
      <c r="AN27" s="16">
        <f>IF(OR(38&gt;Inputs!$B$5,$B27=""),"",MAX(0,AM27*(1+INDEX('Annual Returns'!$B$4:$B$157,MATCH($A27+37,'Annual Returns'!$A$4:$A$157,0)))-Inputs!$B$2*Inputs!$B$3*(1+Inputs!$B$4)^37))</f>
        <v/>
      </c>
      <c r="AO27" s="16">
        <f>IF(OR(39&gt;Inputs!$B$5,$B27=""),"",MAX(0,AN27*(1+INDEX('Annual Returns'!$B$4:$B$157,MATCH($A27+38,'Annual Returns'!$A$4:$A$157,0)))-Inputs!$B$2*Inputs!$B$3*(1+Inputs!$B$4)^38))</f>
        <v/>
      </c>
      <c r="AP27" s="16">
        <f>IF(OR(40&gt;Inputs!$B$5,$B27=""),"",MAX(0,AO27*(1+INDEX('Annual Returns'!$B$4:$B$157,MATCH($A27+39,'Annual Returns'!$A$4:$A$157,0)))-Inputs!$B$2*Inputs!$B$3*(1+Inputs!$B$4)^39))</f>
        <v/>
      </c>
      <c r="AQ27" s="16">
        <f>IF(OR(41&gt;Inputs!$B$5,$B27=""),"",MAX(0,AP27*(1+INDEX('Annual Returns'!$B$4:$B$157,MATCH($A27+40,'Annual Returns'!$A$4:$A$157,0)))-Inputs!$B$2*Inputs!$B$3*(1+Inputs!$B$4)^40))</f>
        <v/>
      </c>
      <c r="AR27" s="16">
        <f>IF(OR(42&gt;Inputs!$B$5,$B27=""),"",MAX(0,AQ27*(1+INDEX('Annual Returns'!$B$4:$B$157,MATCH($A27+41,'Annual Returns'!$A$4:$A$157,0)))-Inputs!$B$2*Inputs!$B$3*(1+Inputs!$B$4)^41))</f>
        <v/>
      </c>
      <c r="AS27" s="16">
        <f>IF(OR(43&gt;Inputs!$B$5,$B27=""),"",MAX(0,AR27*(1+INDEX('Annual Returns'!$B$4:$B$157,MATCH($A27+42,'Annual Returns'!$A$4:$A$157,0)))-Inputs!$B$2*Inputs!$B$3*(1+Inputs!$B$4)^42))</f>
        <v/>
      </c>
      <c r="AT27" s="16">
        <f>IF(OR(44&gt;Inputs!$B$5,$B27=""),"",MAX(0,AS27*(1+INDEX('Annual Returns'!$B$4:$B$157,MATCH($A27+43,'Annual Returns'!$A$4:$A$157,0)))-Inputs!$B$2*Inputs!$B$3*(1+Inputs!$B$4)^43))</f>
        <v/>
      </c>
      <c r="AU27" s="16">
        <f>IF(OR(45&gt;Inputs!$B$5,$B27=""),"",MAX(0,AT27*(1+INDEX('Annual Returns'!$B$4:$B$157,MATCH($A27+44,'Annual Returns'!$A$4:$A$157,0)))-Inputs!$B$2*Inputs!$B$3*(1+Inputs!$B$4)^44))</f>
        <v/>
      </c>
      <c r="AV27" s="16">
        <f>IF(OR(46&gt;Inputs!$B$5,$B27=""),"",MAX(0,AU27*(1+INDEX('Annual Returns'!$B$4:$B$157,MATCH($A27+45,'Annual Returns'!$A$4:$A$157,0)))-Inputs!$B$2*Inputs!$B$3*(1+Inputs!$B$4)^45))</f>
        <v/>
      </c>
      <c r="AW27" s="16">
        <f>IF(OR(47&gt;Inputs!$B$5,$B27=""),"",MAX(0,AV27*(1+INDEX('Annual Returns'!$B$4:$B$157,MATCH($A27+46,'Annual Returns'!$A$4:$A$157,0)))-Inputs!$B$2*Inputs!$B$3*(1+Inputs!$B$4)^46))</f>
        <v/>
      </c>
      <c r="AX27" s="16">
        <f>IF(OR(48&gt;Inputs!$B$5,$B27=""),"",MAX(0,AW27*(1+INDEX('Annual Returns'!$B$4:$B$157,MATCH($A27+47,'Annual Returns'!$A$4:$A$157,0)))-Inputs!$B$2*Inputs!$B$3*(1+Inputs!$B$4)^47))</f>
        <v/>
      </c>
      <c r="AY27" s="16">
        <f>IF(OR(49&gt;Inputs!$B$5,$B27=""),"",MAX(0,AX27*(1+INDEX('Annual Returns'!$B$4:$B$157,MATCH($A27+48,'Annual Returns'!$A$4:$A$157,0)))-Inputs!$B$2*Inputs!$B$3*(1+Inputs!$B$4)^48))</f>
        <v/>
      </c>
      <c r="AZ27" s="16">
        <f>IF(OR(50&gt;Inputs!$B$5,$B27=""),"",MAX(0,AY27*(1+INDEX('Annual Returns'!$B$4:$B$157,MATCH($A27+49,'Annual Returns'!$A$4:$A$157,0)))-Inputs!$B$2*Inputs!$B$3*(1+Inputs!$B$4)^49))</f>
        <v/>
      </c>
      <c r="BA27" s="16">
        <f>IF(B27="","",INDEX(C27:AZ27,Inputs!$B$5))</f>
        <v/>
      </c>
      <c r="BB27">
        <f>IF(BA27="","",IF(BA27&gt;0,1,0))</f>
        <v/>
      </c>
      <c r="BC27">
        <f>IF(BB27="","",IF(BB27=1,"",MATCH(0,C27:AZ27,0)))</f>
        <v/>
      </c>
    </row>
    <row r="28">
      <c r="A28" t="n">
        <v>1896</v>
      </c>
      <c r="B28" s="16">
        <f>IF(OR($A28+Inputs!$B$5-1&gt;Inputs!$B$7,Inputs!$B$5&gt;50),"",Inputs!$B$2)</f>
        <v/>
      </c>
      <c r="C28" s="16">
        <f>IF(OR(1&gt;Inputs!$B$5,$B28=""),"",MAX(0,B28*(1+INDEX('Annual Returns'!$B$4:$B$157,MATCH($A28+0,'Annual Returns'!$A$4:$A$157,0)))-Inputs!$B$2*Inputs!$B$3*(1+Inputs!$B$4)^0))</f>
        <v/>
      </c>
      <c r="D28" s="16">
        <f>IF(OR(2&gt;Inputs!$B$5,$B28=""),"",MAX(0,C28*(1+INDEX('Annual Returns'!$B$4:$B$157,MATCH($A28+1,'Annual Returns'!$A$4:$A$157,0)))-Inputs!$B$2*Inputs!$B$3*(1+Inputs!$B$4)^1))</f>
        <v/>
      </c>
      <c r="E28" s="16">
        <f>IF(OR(3&gt;Inputs!$B$5,$B28=""),"",MAX(0,D28*(1+INDEX('Annual Returns'!$B$4:$B$157,MATCH($A28+2,'Annual Returns'!$A$4:$A$157,0)))-Inputs!$B$2*Inputs!$B$3*(1+Inputs!$B$4)^2))</f>
        <v/>
      </c>
      <c r="F28" s="16">
        <f>IF(OR(4&gt;Inputs!$B$5,$B28=""),"",MAX(0,E28*(1+INDEX('Annual Returns'!$B$4:$B$157,MATCH($A28+3,'Annual Returns'!$A$4:$A$157,0)))-Inputs!$B$2*Inputs!$B$3*(1+Inputs!$B$4)^3))</f>
        <v/>
      </c>
      <c r="G28" s="16">
        <f>IF(OR(5&gt;Inputs!$B$5,$B28=""),"",MAX(0,F28*(1+INDEX('Annual Returns'!$B$4:$B$157,MATCH($A28+4,'Annual Returns'!$A$4:$A$157,0)))-Inputs!$B$2*Inputs!$B$3*(1+Inputs!$B$4)^4))</f>
        <v/>
      </c>
      <c r="H28" s="16">
        <f>IF(OR(6&gt;Inputs!$B$5,$B28=""),"",MAX(0,G28*(1+INDEX('Annual Returns'!$B$4:$B$157,MATCH($A28+5,'Annual Returns'!$A$4:$A$157,0)))-Inputs!$B$2*Inputs!$B$3*(1+Inputs!$B$4)^5))</f>
        <v/>
      </c>
      <c r="I28" s="16">
        <f>IF(OR(7&gt;Inputs!$B$5,$B28=""),"",MAX(0,H28*(1+INDEX('Annual Returns'!$B$4:$B$157,MATCH($A28+6,'Annual Returns'!$A$4:$A$157,0)))-Inputs!$B$2*Inputs!$B$3*(1+Inputs!$B$4)^6))</f>
        <v/>
      </c>
      <c r="J28" s="16">
        <f>IF(OR(8&gt;Inputs!$B$5,$B28=""),"",MAX(0,I28*(1+INDEX('Annual Returns'!$B$4:$B$157,MATCH($A28+7,'Annual Returns'!$A$4:$A$157,0)))-Inputs!$B$2*Inputs!$B$3*(1+Inputs!$B$4)^7))</f>
        <v/>
      </c>
      <c r="K28" s="16">
        <f>IF(OR(9&gt;Inputs!$B$5,$B28=""),"",MAX(0,J28*(1+INDEX('Annual Returns'!$B$4:$B$157,MATCH($A28+8,'Annual Returns'!$A$4:$A$157,0)))-Inputs!$B$2*Inputs!$B$3*(1+Inputs!$B$4)^8))</f>
        <v/>
      </c>
      <c r="L28" s="16">
        <f>IF(OR(10&gt;Inputs!$B$5,$B28=""),"",MAX(0,K28*(1+INDEX('Annual Returns'!$B$4:$B$157,MATCH($A28+9,'Annual Returns'!$A$4:$A$157,0)))-Inputs!$B$2*Inputs!$B$3*(1+Inputs!$B$4)^9))</f>
        <v/>
      </c>
      <c r="M28" s="16">
        <f>IF(OR(11&gt;Inputs!$B$5,$B28=""),"",MAX(0,L28*(1+INDEX('Annual Returns'!$B$4:$B$157,MATCH($A28+10,'Annual Returns'!$A$4:$A$157,0)))-Inputs!$B$2*Inputs!$B$3*(1+Inputs!$B$4)^10))</f>
        <v/>
      </c>
      <c r="N28" s="16">
        <f>IF(OR(12&gt;Inputs!$B$5,$B28=""),"",MAX(0,M28*(1+INDEX('Annual Returns'!$B$4:$B$157,MATCH($A28+11,'Annual Returns'!$A$4:$A$157,0)))-Inputs!$B$2*Inputs!$B$3*(1+Inputs!$B$4)^11))</f>
        <v/>
      </c>
      <c r="O28" s="16">
        <f>IF(OR(13&gt;Inputs!$B$5,$B28=""),"",MAX(0,N28*(1+INDEX('Annual Returns'!$B$4:$B$157,MATCH($A28+12,'Annual Returns'!$A$4:$A$157,0)))-Inputs!$B$2*Inputs!$B$3*(1+Inputs!$B$4)^12))</f>
        <v/>
      </c>
      <c r="P28" s="16">
        <f>IF(OR(14&gt;Inputs!$B$5,$B28=""),"",MAX(0,O28*(1+INDEX('Annual Returns'!$B$4:$B$157,MATCH($A28+13,'Annual Returns'!$A$4:$A$157,0)))-Inputs!$B$2*Inputs!$B$3*(1+Inputs!$B$4)^13))</f>
        <v/>
      </c>
      <c r="Q28" s="16">
        <f>IF(OR(15&gt;Inputs!$B$5,$B28=""),"",MAX(0,P28*(1+INDEX('Annual Returns'!$B$4:$B$157,MATCH($A28+14,'Annual Returns'!$A$4:$A$157,0)))-Inputs!$B$2*Inputs!$B$3*(1+Inputs!$B$4)^14))</f>
        <v/>
      </c>
      <c r="R28" s="16">
        <f>IF(OR(16&gt;Inputs!$B$5,$B28=""),"",MAX(0,Q28*(1+INDEX('Annual Returns'!$B$4:$B$157,MATCH($A28+15,'Annual Returns'!$A$4:$A$157,0)))-Inputs!$B$2*Inputs!$B$3*(1+Inputs!$B$4)^15))</f>
        <v/>
      </c>
      <c r="S28" s="16">
        <f>IF(OR(17&gt;Inputs!$B$5,$B28=""),"",MAX(0,R28*(1+INDEX('Annual Returns'!$B$4:$B$157,MATCH($A28+16,'Annual Returns'!$A$4:$A$157,0)))-Inputs!$B$2*Inputs!$B$3*(1+Inputs!$B$4)^16))</f>
        <v/>
      </c>
      <c r="T28" s="16">
        <f>IF(OR(18&gt;Inputs!$B$5,$B28=""),"",MAX(0,S28*(1+INDEX('Annual Returns'!$B$4:$B$157,MATCH($A28+17,'Annual Returns'!$A$4:$A$157,0)))-Inputs!$B$2*Inputs!$B$3*(1+Inputs!$B$4)^17))</f>
        <v/>
      </c>
      <c r="U28" s="16">
        <f>IF(OR(19&gt;Inputs!$B$5,$B28=""),"",MAX(0,T28*(1+INDEX('Annual Returns'!$B$4:$B$157,MATCH($A28+18,'Annual Returns'!$A$4:$A$157,0)))-Inputs!$B$2*Inputs!$B$3*(1+Inputs!$B$4)^18))</f>
        <v/>
      </c>
      <c r="V28" s="16">
        <f>IF(OR(20&gt;Inputs!$B$5,$B28=""),"",MAX(0,U28*(1+INDEX('Annual Returns'!$B$4:$B$157,MATCH($A28+19,'Annual Returns'!$A$4:$A$157,0)))-Inputs!$B$2*Inputs!$B$3*(1+Inputs!$B$4)^19))</f>
        <v/>
      </c>
      <c r="W28" s="16">
        <f>IF(OR(21&gt;Inputs!$B$5,$B28=""),"",MAX(0,V28*(1+INDEX('Annual Returns'!$B$4:$B$157,MATCH($A28+20,'Annual Returns'!$A$4:$A$157,0)))-Inputs!$B$2*Inputs!$B$3*(1+Inputs!$B$4)^20))</f>
        <v/>
      </c>
      <c r="X28" s="16">
        <f>IF(OR(22&gt;Inputs!$B$5,$B28=""),"",MAX(0,W28*(1+INDEX('Annual Returns'!$B$4:$B$157,MATCH($A28+21,'Annual Returns'!$A$4:$A$157,0)))-Inputs!$B$2*Inputs!$B$3*(1+Inputs!$B$4)^21))</f>
        <v/>
      </c>
      <c r="Y28" s="16">
        <f>IF(OR(23&gt;Inputs!$B$5,$B28=""),"",MAX(0,X28*(1+INDEX('Annual Returns'!$B$4:$B$157,MATCH($A28+22,'Annual Returns'!$A$4:$A$157,0)))-Inputs!$B$2*Inputs!$B$3*(1+Inputs!$B$4)^22))</f>
        <v/>
      </c>
      <c r="Z28" s="16">
        <f>IF(OR(24&gt;Inputs!$B$5,$B28=""),"",MAX(0,Y28*(1+INDEX('Annual Returns'!$B$4:$B$157,MATCH($A28+23,'Annual Returns'!$A$4:$A$157,0)))-Inputs!$B$2*Inputs!$B$3*(1+Inputs!$B$4)^23))</f>
        <v/>
      </c>
      <c r="AA28" s="16">
        <f>IF(OR(25&gt;Inputs!$B$5,$B28=""),"",MAX(0,Z28*(1+INDEX('Annual Returns'!$B$4:$B$157,MATCH($A28+24,'Annual Returns'!$A$4:$A$157,0)))-Inputs!$B$2*Inputs!$B$3*(1+Inputs!$B$4)^24))</f>
        <v/>
      </c>
      <c r="AB28" s="16">
        <f>IF(OR(26&gt;Inputs!$B$5,$B28=""),"",MAX(0,AA28*(1+INDEX('Annual Returns'!$B$4:$B$157,MATCH($A28+25,'Annual Returns'!$A$4:$A$157,0)))-Inputs!$B$2*Inputs!$B$3*(1+Inputs!$B$4)^25))</f>
        <v/>
      </c>
      <c r="AC28" s="16">
        <f>IF(OR(27&gt;Inputs!$B$5,$B28=""),"",MAX(0,AB28*(1+INDEX('Annual Returns'!$B$4:$B$157,MATCH($A28+26,'Annual Returns'!$A$4:$A$157,0)))-Inputs!$B$2*Inputs!$B$3*(1+Inputs!$B$4)^26))</f>
        <v/>
      </c>
      <c r="AD28" s="16">
        <f>IF(OR(28&gt;Inputs!$B$5,$B28=""),"",MAX(0,AC28*(1+INDEX('Annual Returns'!$B$4:$B$157,MATCH($A28+27,'Annual Returns'!$A$4:$A$157,0)))-Inputs!$B$2*Inputs!$B$3*(1+Inputs!$B$4)^27))</f>
        <v/>
      </c>
      <c r="AE28" s="16">
        <f>IF(OR(29&gt;Inputs!$B$5,$B28=""),"",MAX(0,AD28*(1+INDEX('Annual Returns'!$B$4:$B$157,MATCH($A28+28,'Annual Returns'!$A$4:$A$157,0)))-Inputs!$B$2*Inputs!$B$3*(1+Inputs!$B$4)^28))</f>
        <v/>
      </c>
      <c r="AF28" s="16">
        <f>IF(OR(30&gt;Inputs!$B$5,$B28=""),"",MAX(0,AE28*(1+INDEX('Annual Returns'!$B$4:$B$157,MATCH($A28+29,'Annual Returns'!$A$4:$A$157,0)))-Inputs!$B$2*Inputs!$B$3*(1+Inputs!$B$4)^29))</f>
        <v/>
      </c>
      <c r="AG28" s="16">
        <f>IF(OR(31&gt;Inputs!$B$5,$B28=""),"",MAX(0,AF28*(1+INDEX('Annual Returns'!$B$4:$B$157,MATCH($A28+30,'Annual Returns'!$A$4:$A$157,0)))-Inputs!$B$2*Inputs!$B$3*(1+Inputs!$B$4)^30))</f>
        <v/>
      </c>
      <c r="AH28" s="16">
        <f>IF(OR(32&gt;Inputs!$B$5,$B28=""),"",MAX(0,AG28*(1+INDEX('Annual Returns'!$B$4:$B$157,MATCH($A28+31,'Annual Returns'!$A$4:$A$157,0)))-Inputs!$B$2*Inputs!$B$3*(1+Inputs!$B$4)^31))</f>
        <v/>
      </c>
      <c r="AI28" s="16">
        <f>IF(OR(33&gt;Inputs!$B$5,$B28=""),"",MAX(0,AH28*(1+INDEX('Annual Returns'!$B$4:$B$157,MATCH($A28+32,'Annual Returns'!$A$4:$A$157,0)))-Inputs!$B$2*Inputs!$B$3*(1+Inputs!$B$4)^32))</f>
        <v/>
      </c>
      <c r="AJ28" s="16">
        <f>IF(OR(34&gt;Inputs!$B$5,$B28=""),"",MAX(0,AI28*(1+INDEX('Annual Returns'!$B$4:$B$157,MATCH($A28+33,'Annual Returns'!$A$4:$A$157,0)))-Inputs!$B$2*Inputs!$B$3*(1+Inputs!$B$4)^33))</f>
        <v/>
      </c>
      <c r="AK28" s="16">
        <f>IF(OR(35&gt;Inputs!$B$5,$B28=""),"",MAX(0,AJ28*(1+INDEX('Annual Returns'!$B$4:$B$157,MATCH($A28+34,'Annual Returns'!$A$4:$A$157,0)))-Inputs!$B$2*Inputs!$B$3*(1+Inputs!$B$4)^34))</f>
        <v/>
      </c>
      <c r="AL28" s="16">
        <f>IF(OR(36&gt;Inputs!$B$5,$B28=""),"",MAX(0,AK28*(1+INDEX('Annual Returns'!$B$4:$B$157,MATCH($A28+35,'Annual Returns'!$A$4:$A$157,0)))-Inputs!$B$2*Inputs!$B$3*(1+Inputs!$B$4)^35))</f>
        <v/>
      </c>
      <c r="AM28" s="16">
        <f>IF(OR(37&gt;Inputs!$B$5,$B28=""),"",MAX(0,AL28*(1+INDEX('Annual Returns'!$B$4:$B$157,MATCH($A28+36,'Annual Returns'!$A$4:$A$157,0)))-Inputs!$B$2*Inputs!$B$3*(1+Inputs!$B$4)^36))</f>
        <v/>
      </c>
      <c r="AN28" s="16">
        <f>IF(OR(38&gt;Inputs!$B$5,$B28=""),"",MAX(0,AM28*(1+INDEX('Annual Returns'!$B$4:$B$157,MATCH($A28+37,'Annual Returns'!$A$4:$A$157,0)))-Inputs!$B$2*Inputs!$B$3*(1+Inputs!$B$4)^37))</f>
        <v/>
      </c>
      <c r="AO28" s="16">
        <f>IF(OR(39&gt;Inputs!$B$5,$B28=""),"",MAX(0,AN28*(1+INDEX('Annual Returns'!$B$4:$B$157,MATCH($A28+38,'Annual Returns'!$A$4:$A$157,0)))-Inputs!$B$2*Inputs!$B$3*(1+Inputs!$B$4)^38))</f>
        <v/>
      </c>
      <c r="AP28" s="16">
        <f>IF(OR(40&gt;Inputs!$B$5,$B28=""),"",MAX(0,AO28*(1+INDEX('Annual Returns'!$B$4:$B$157,MATCH($A28+39,'Annual Returns'!$A$4:$A$157,0)))-Inputs!$B$2*Inputs!$B$3*(1+Inputs!$B$4)^39))</f>
        <v/>
      </c>
      <c r="AQ28" s="16">
        <f>IF(OR(41&gt;Inputs!$B$5,$B28=""),"",MAX(0,AP28*(1+INDEX('Annual Returns'!$B$4:$B$157,MATCH($A28+40,'Annual Returns'!$A$4:$A$157,0)))-Inputs!$B$2*Inputs!$B$3*(1+Inputs!$B$4)^40))</f>
        <v/>
      </c>
      <c r="AR28" s="16">
        <f>IF(OR(42&gt;Inputs!$B$5,$B28=""),"",MAX(0,AQ28*(1+INDEX('Annual Returns'!$B$4:$B$157,MATCH($A28+41,'Annual Returns'!$A$4:$A$157,0)))-Inputs!$B$2*Inputs!$B$3*(1+Inputs!$B$4)^41))</f>
        <v/>
      </c>
      <c r="AS28" s="16">
        <f>IF(OR(43&gt;Inputs!$B$5,$B28=""),"",MAX(0,AR28*(1+INDEX('Annual Returns'!$B$4:$B$157,MATCH($A28+42,'Annual Returns'!$A$4:$A$157,0)))-Inputs!$B$2*Inputs!$B$3*(1+Inputs!$B$4)^42))</f>
        <v/>
      </c>
      <c r="AT28" s="16">
        <f>IF(OR(44&gt;Inputs!$B$5,$B28=""),"",MAX(0,AS28*(1+INDEX('Annual Returns'!$B$4:$B$157,MATCH($A28+43,'Annual Returns'!$A$4:$A$157,0)))-Inputs!$B$2*Inputs!$B$3*(1+Inputs!$B$4)^43))</f>
        <v/>
      </c>
      <c r="AU28" s="16">
        <f>IF(OR(45&gt;Inputs!$B$5,$B28=""),"",MAX(0,AT28*(1+INDEX('Annual Returns'!$B$4:$B$157,MATCH($A28+44,'Annual Returns'!$A$4:$A$157,0)))-Inputs!$B$2*Inputs!$B$3*(1+Inputs!$B$4)^44))</f>
        <v/>
      </c>
      <c r="AV28" s="16">
        <f>IF(OR(46&gt;Inputs!$B$5,$B28=""),"",MAX(0,AU28*(1+INDEX('Annual Returns'!$B$4:$B$157,MATCH($A28+45,'Annual Returns'!$A$4:$A$157,0)))-Inputs!$B$2*Inputs!$B$3*(1+Inputs!$B$4)^45))</f>
        <v/>
      </c>
      <c r="AW28" s="16">
        <f>IF(OR(47&gt;Inputs!$B$5,$B28=""),"",MAX(0,AV28*(1+INDEX('Annual Returns'!$B$4:$B$157,MATCH($A28+46,'Annual Returns'!$A$4:$A$157,0)))-Inputs!$B$2*Inputs!$B$3*(1+Inputs!$B$4)^46))</f>
        <v/>
      </c>
      <c r="AX28" s="16">
        <f>IF(OR(48&gt;Inputs!$B$5,$B28=""),"",MAX(0,AW28*(1+INDEX('Annual Returns'!$B$4:$B$157,MATCH($A28+47,'Annual Returns'!$A$4:$A$157,0)))-Inputs!$B$2*Inputs!$B$3*(1+Inputs!$B$4)^47))</f>
        <v/>
      </c>
      <c r="AY28" s="16">
        <f>IF(OR(49&gt;Inputs!$B$5,$B28=""),"",MAX(0,AX28*(1+INDEX('Annual Returns'!$B$4:$B$157,MATCH($A28+48,'Annual Returns'!$A$4:$A$157,0)))-Inputs!$B$2*Inputs!$B$3*(1+Inputs!$B$4)^48))</f>
        <v/>
      </c>
      <c r="AZ28" s="16">
        <f>IF(OR(50&gt;Inputs!$B$5,$B28=""),"",MAX(0,AY28*(1+INDEX('Annual Returns'!$B$4:$B$157,MATCH($A28+49,'Annual Returns'!$A$4:$A$157,0)))-Inputs!$B$2*Inputs!$B$3*(1+Inputs!$B$4)^49))</f>
        <v/>
      </c>
      <c r="BA28" s="16">
        <f>IF(B28="","",INDEX(C28:AZ28,Inputs!$B$5))</f>
        <v/>
      </c>
      <c r="BB28">
        <f>IF(BA28="","",IF(BA28&gt;0,1,0))</f>
        <v/>
      </c>
      <c r="BC28">
        <f>IF(BB28="","",IF(BB28=1,"",MATCH(0,C28:AZ28,0)))</f>
        <v/>
      </c>
    </row>
    <row r="29">
      <c r="A29" t="n">
        <v>1897</v>
      </c>
      <c r="B29" s="16">
        <f>IF(OR($A29+Inputs!$B$5-1&gt;Inputs!$B$7,Inputs!$B$5&gt;50),"",Inputs!$B$2)</f>
        <v/>
      </c>
      <c r="C29" s="16">
        <f>IF(OR(1&gt;Inputs!$B$5,$B29=""),"",MAX(0,B29*(1+INDEX('Annual Returns'!$B$4:$B$157,MATCH($A29+0,'Annual Returns'!$A$4:$A$157,0)))-Inputs!$B$2*Inputs!$B$3*(1+Inputs!$B$4)^0))</f>
        <v/>
      </c>
      <c r="D29" s="16">
        <f>IF(OR(2&gt;Inputs!$B$5,$B29=""),"",MAX(0,C29*(1+INDEX('Annual Returns'!$B$4:$B$157,MATCH($A29+1,'Annual Returns'!$A$4:$A$157,0)))-Inputs!$B$2*Inputs!$B$3*(1+Inputs!$B$4)^1))</f>
        <v/>
      </c>
      <c r="E29" s="16">
        <f>IF(OR(3&gt;Inputs!$B$5,$B29=""),"",MAX(0,D29*(1+INDEX('Annual Returns'!$B$4:$B$157,MATCH($A29+2,'Annual Returns'!$A$4:$A$157,0)))-Inputs!$B$2*Inputs!$B$3*(1+Inputs!$B$4)^2))</f>
        <v/>
      </c>
      <c r="F29" s="16">
        <f>IF(OR(4&gt;Inputs!$B$5,$B29=""),"",MAX(0,E29*(1+INDEX('Annual Returns'!$B$4:$B$157,MATCH($A29+3,'Annual Returns'!$A$4:$A$157,0)))-Inputs!$B$2*Inputs!$B$3*(1+Inputs!$B$4)^3))</f>
        <v/>
      </c>
      <c r="G29" s="16">
        <f>IF(OR(5&gt;Inputs!$B$5,$B29=""),"",MAX(0,F29*(1+INDEX('Annual Returns'!$B$4:$B$157,MATCH($A29+4,'Annual Returns'!$A$4:$A$157,0)))-Inputs!$B$2*Inputs!$B$3*(1+Inputs!$B$4)^4))</f>
        <v/>
      </c>
      <c r="H29" s="16">
        <f>IF(OR(6&gt;Inputs!$B$5,$B29=""),"",MAX(0,G29*(1+INDEX('Annual Returns'!$B$4:$B$157,MATCH($A29+5,'Annual Returns'!$A$4:$A$157,0)))-Inputs!$B$2*Inputs!$B$3*(1+Inputs!$B$4)^5))</f>
        <v/>
      </c>
      <c r="I29" s="16">
        <f>IF(OR(7&gt;Inputs!$B$5,$B29=""),"",MAX(0,H29*(1+INDEX('Annual Returns'!$B$4:$B$157,MATCH($A29+6,'Annual Returns'!$A$4:$A$157,0)))-Inputs!$B$2*Inputs!$B$3*(1+Inputs!$B$4)^6))</f>
        <v/>
      </c>
      <c r="J29" s="16">
        <f>IF(OR(8&gt;Inputs!$B$5,$B29=""),"",MAX(0,I29*(1+INDEX('Annual Returns'!$B$4:$B$157,MATCH($A29+7,'Annual Returns'!$A$4:$A$157,0)))-Inputs!$B$2*Inputs!$B$3*(1+Inputs!$B$4)^7))</f>
        <v/>
      </c>
      <c r="K29" s="16">
        <f>IF(OR(9&gt;Inputs!$B$5,$B29=""),"",MAX(0,J29*(1+INDEX('Annual Returns'!$B$4:$B$157,MATCH($A29+8,'Annual Returns'!$A$4:$A$157,0)))-Inputs!$B$2*Inputs!$B$3*(1+Inputs!$B$4)^8))</f>
        <v/>
      </c>
      <c r="L29" s="16">
        <f>IF(OR(10&gt;Inputs!$B$5,$B29=""),"",MAX(0,K29*(1+INDEX('Annual Returns'!$B$4:$B$157,MATCH($A29+9,'Annual Returns'!$A$4:$A$157,0)))-Inputs!$B$2*Inputs!$B$3*(1+Inputs!$B$4)^9))</f>
        <v/>
      </c>
      <c r="M29" s="16">
        <f>IF(OR(11&gt;Inputs!$B$5,$B29=""),"",MAX(0,L29*(1+INDEX('Annual Returns'!$B$4:$B$157,MATCH($A29+10,'Annual Returns'!$A$4:$A$157,0)))-Inputs!$B$2*Inputs!$B$3*(1+Inputs!$B$4)^10))</f>
        <v/>
      </c>
      <c r="N29" s="16">
        <f>IF(OR(12&gt;Inputs!$B$5,$B29=""),"",MAX(0,M29*(1+INDEX('Annual Returns'!$B$4:$B$157,MATCH($A29+11,'Annual Returns'!$A$4:$A$157,0)))-Inputs!$B$2*Inputs!$B$3*(1+Inputs!$B$4)^11))</f>
        <v/>
      </c>
      <c r="O29" s="16">
        <f>IF(OR(13&gt;Inputs!$B$5,$B29=""),"",MAX(0,N29*(1+INDEX('Annual Returns'!$B$4:$B$157,MATCH($A29+12,'Annual Returns'!$A$4:$A$157,0)))-Inputs!$B$2*Inputs!$B$3*(1+Inputs!$B$4)^12))</f>
        <v/>
      </c>
      <c r="P29" s="16">
        <f>IF(OR(14&gt;Inputs!$B$5,$B29=""),"",MAX(0,O29*(1+INDEX('Annual Returns'!$B$4:$B$157,MATCH($A29+13,'Annual Returns'!$A$4:$A$157,0)))-Inputs!$B$2*Inputs!$B$3*(1+Inputs!$B$4)^13))</f>
        <v/>
      </c>
      <c r="Q29" s="16">
        <f>IF(OR(15&gt;Inputs!$B$5,$B29=""),"",MAX(0,P29*(1+INDEX('Annual Returns'!$B$4:$B$157,MATCH($A29+14,'Annual Returns'!$A$4:$A$157,0)))-Inputs!$B$2*Inputs!$B$3*(1+Inputs!$B$4)^14))</f>
        <v/>
      </c>
      <c r="R29" s="16">
        <f>IF(OR(16&gt;Inputs!$B$5,$B29=""),"",MAX(0,Q29*(1+INDEX('Annual Returns'!$B$4:$B$157,MATCH($A29+15,'Annual Returns'!$A$4:$A$157,0)))-Inputs!$B$2*Inputs!$B$3*(1+Inputs!$B$4)^15))</f>
        <v/>
      </c>
      <c r="S29" s="16">
        <f>IF(OR(17&gt;Inputs!$B$5,$B29=""),"",MAX(0,R29*(1+INDEX('Annual Returns'!$B$4:$B$157,MATCH($A29+16,'Annual Returns'!$A$4:$A$157,0)))-Inputs!$B$2*Inputs!$B$3*(1+Inputs!$B$4)^16))</f>
        <v/>
      </c>
      <c r="T29" s="16">
        <f>IF(OR(18&gt;Inputs!$B$5,$B29=""),"",MAX(0,S29*(1+INDEX('Annual Returns'!$B$4:$B$157,MATCH($A29+17,'Annual Returns'!$A$4:$A$157,0)))-Inputs!$B$2*Inputs!$B$3*(1+Inputs!$B$4)^17))</f>
        <v/>
      </c>
      <c r="U29" s="16">
        <f>IF(OR(19&gt;Inputs!$B$5,$B29=""),"",MAX(0,T29*(1+INDEX('Annual Returns'!$B$4:$B$157,MATCH($A29+18,'Annual Returns'!$A$4:$A$157,0)))-Inputs!$B$2*Inputs!$B$3*(1+Inputs!$B$4)^18))</f>
        <v/>
      </c>
      <c r="V29" s="16">
        <f>IF(OR(20&gt;Inputs!$B$5,$B29=""),"",MAX(0,U29*(1+INDEX('Annual Returns'!$B$4:$B$157,MATCH($A29+19,'Annual Returns'!$A$4:$A$157,0)))-Inputs!$B$2*Inputs!$B$3*(1+Inputs!$B$4)^19))</f>
        <v/>
      </c>
      <c r="W29" s="16">
        <f>IF(OR(21&gt;Inputs!$B$5,$B29=""),"",MAX(0,V29*(1+INDEX('Annual Returns'!$B$4:$B$157,MATCH($A29+20,'Annual Returns'!$A$4:$A$157,0)))-Inputs!$B$2*Inputs!$B$3*(1+Inputs!$B$4)^20))</f>
        <v/>
      </c>
      <c r="X29" s="16">
        <f>IF(OR(22&gt;Inputs!$B$5,$B29=""),"",MAX(0,W29*(1+INDEX('Annual Returns'!$B$4:$B$157,MATCH($A29+21,'Annual Returns'!$A$4:$A$157,0)))-Inputs!$B$2*Inputs!$B$3*(1+Inputs!$B$4)^21))</f>
        <v/>
      </c>
      <c r="Y29" s="16">
        <f>IF(OR(23&gt;Inputs!$B$5,$B29=""),"",MAX(0,X29*(1+INDEX('Annual Returns'!$B$4:$B$157,MATCH($A29+22,'Annual Returns'!$A$4:$A$157,0)))-Inputs!$B$2*Inputs!$B$3*(1+Inputs!$B$4)^22))</f>
        <v/>
      </c>
      <c r="Z29" s="16">
        <f>IF(OR(24&gt;Inputs!$B$5,$B29=""),"",MAX(0,Y29*(1+INDEX('Annual Returns'!$B$4:$B$157,MATCH($A29+23,'Annual Returns'!$A$4:$A$157,0)))-Inputs!$B$2*Inputs!$B$3*(1+Inputs!$B$4)^23))</f>
        <v/>
      </c>
      <c r="AA29" s="16">
        <f>IF(OR(25&gt;Inputs!$B$5,$B29=""),"",MAX(0,Z29*(1+INDEX('Annual Returns'!$B$4:$B$157,MATCH($A29+24,'Annual Returns'!$A$4:$A$157,0)))-Inputs!$B$2*Inputs!$B$3*(1+Inputs!$B$4)^24))</f>
        <v/>
      </c>
      <c r="AB29" s="16">
        <f>IF(OR(26&gt;Inputs!$B$5,$B29=""),"",MAX(0,AA29*(1+INDEX('Annual Returns'!$B$4:$B$157,MATCH($A29+25,'Annual Returns'!$A$4:$A$157,0)))-Inputs!$B$2*Inputs!$B$3*(1+Inputs!$B$4)^25))</f>
        <v/>
      </c>
      <c r="AC29" s="16">
        <f>IF(OR(27&gt;Inputs!$B$5,$B29=""),"",MAX(0,AB29*(1+INDEX('Annual Returns'!$B$4:$B$157,MATCH($A29+26,'Annual Returns'!$A$4:$A$157,0)))-Inputs!$B$2*Inputs!$B$3*(1+Inputs!$B$4)^26))</f>
        <v/>
      </c>
      <c r="AD29" s="16">
        <f>IF(OR(28&gt;Inputs!$B$5,$B29=""),"",MAX(0,AC29*(1+INDEX('Annual Returns'!$B$4:$B$157,MATCH($A29+27,'Annual Returns'!$A$4:$A$157,0)))-Inputs!$B$2*Inputs!$B$3*(1+Inputs!$B$4)^27))</f>
        <v/>
      </c>
      <c r="AE29" s="16">
        <f>IF(OR(29&gt;Inputs!$B$5,$B29=""),"",MAX(0,AD29*(1+INDEX('Annual Returns'!$B$4:$B$157,MATCH($A29+28,'Annual Returns'!$A$4:$A$157,0)))-Inputs!$B$2*Inputs!$B$3*(1+Inputs!$B$4)^28))</f>
        <v/>
      </c>
      <c r="AF29" s="16">
        <f>IF(OR(30&gt;Inputs!$B$5,$B29=""),"",MAX(0,AE29*(1+INDEX('Annual Returns'!$B$4:$B$157,MATCH($A29+29,'Annual Returns'!$A$4:$A$157,0)))-Inputs!$B$2*Inputs!$B$3*(1+Inputs!$B$4)^29))</f>
        <v/>
      </c>
      <c r="AG29" s="16">
        <f>IF(OR(31&gt;Inputs!$B$5,$B29=""),"",MAX(0,AF29*(1+INDEX('Annual Returns'!$B$4:$B$157,MATCH($A29+30,'Annual Returns'!$A$4:$A$157,0)))-Inputs!$B$2*Inputs!$B$3*(1+Inputs!$B$4)^30))</f>
        <v/>
      </c>
      <c r="AH29" s="16">
        <f>IF(OR(32&gt;Inputs!$B$5,$B29=""),"",MAX(0,AG29*(1+INDEX('Annual Returns'!$B$4:$B$157,MATCH($A29+31,'Annual Returns'!$A$4:$A$157,0)))-Inputs!$B$2*Inputs!$B$3*(1+Inputs!$B$4)^31))</f>
        <v/>
      </c>
      <c r="AI29" s="16">
        <f>IF(OR(33&gt;Inputs!$B$5,$B29=""),"",MAX(0,AH29*(1+INDEX('Annual Returns'!$B$4:$B$157,MATCH($A29+32,'Annual Returns'!$A$4:$A$157,0)))-Inputs!$B$2*Inputs!$B$3*(1+Inputs!$B$4)^32))</f>
        <v/>
      </c>
      <c r="AJ29" s="16">
        <f>IF(OR(34&gt;Inputs!$B$5,$B29=""),"",MAX(0,AI29*(1+INDEX('Annual Returns'!$B$4:$B$157,MATCH($A29+33,'Annual Returns'!$A$4:$A$157,0)))-Inputs!$B$2*Inputs!$B$3*(1+Inputs!$B$4)^33))</f>
        <v/>
      </c>
      <c r="AK29" s="16">
        <f>IF(OR(35&gt;Inputs!$B$5,$B29=""),"",MAX(0,AJ29*(1+INDEX('Annual Returns'!$B$4:$B$157,MATCH($A29+34,'Annual Returns'!$A$4:$A$157,0)))-Inputs!$B$2*Inputs!$B$3*(1+Inputs!$B$4)^34))</f>
        <v/>
      </c>
      <c r="AL29" s="16">
        <f>IF(OR(36&gt;Inputs!$B$5,$B29=""),"",MAX(0,AK29*(1+INDEX('Annual Returns'!$B$4:$B$157,MATCH($A29+35,'Annual Returns'!$A$4:$A$157,0)))-Inputs!$B$2*Inputs!$B$3*(1+Inputs!$B$4)^35))</f>
        <v/>
      </c>
      <c r="AM29" s="16">
        <f>IF(OR(37&gt;Inputs!$B$5,$B29=""),"",MAX(0,AL29*(1+INDEX('Annual Returns'!$B$4:$B$157,MATCH($A29+36,'Annual Returns'!$A$4:$A$157,0)))-Inputs!$B$2*Inputs!$B$3*(1+Inputs!$B$4)^36))</f>
        <v/>
      </c>
      <c r="AN29" s="16">
        <f>IF(OR(38&gt;Inputs!$B$5,$B29=""),"",MAX(0,AM29*(1+INDEX('Annual Returns'!$B$4:$B$157,MATCH($A29+37,'Annual Returns'!$A$4:$A$157,0)))-Inputs!$B$2*Inputs!$B$3*(1+Inputs!$B$4)^37))</f>
        <v/>
      </c>
      <c r="AO29" s="16">
        <f>IF(OR(39&gt;Inputs!$B$5,$B29=""),"",MAX(0,AN29*(1+INDEX('Annual Returns'!$B$4:$B$157,MATCH($A29+38,'Annual Returns'!$A$4:$A$157,0)))-Inputs!$B$2*Inputs!$B$3*(1+Inputs!$B$4)^38))</f>
        <v/>
      </c>
      <c r="AP29" s="16">
        <f>IF(OR(40&gt;Inputs!$B$5,$B29=""),"",MAX(0,AO29*(1+INDEX('Annual Returns'!$B$4:$B$157,MATCH($A29+39,'Annual Returns'!$A$4:$A$157,0)))-Inputs!$B$2*Inputs!$B$3*(1+Inputs!$B$4)^39))</f>
        <v/>
      </c>
      <c r="AQ29" s="16">
        <f>IF(OR(41&gt;Inputs!$B$5,$B29=""),"",MAX(0,AP29*(1+INDEX('Annual Returns'!$B$4:$B$157,MATCH($A29+40,'Annual Returns'!$A$4:$A$157,0)))-Inputs!$B$2*Inputs!$B$3*(1+Inputs!$B$4)^40))</f>
        <v/>
      </c>
      <c r="AR29" s="16">
        <f>IF(OR(42&gt;Inputs!$B$5,$B29=""),"",MAX(0,AQ29*(1+INDEX('Annual Returns'!$B$4:$B$157,MATCH($A29+41,'Annual Returns'!$A$4:$A$157,0)))-Inputs!$B$2*Inputs!$B$3*(1+Inputs!$B$4)^41))</f>
        <v/>
      </c>
      <c r="AS29" s="16">
        <f>IF(OR(43&gt;Inputs!$B$5,$B29=""),"",MAX(0,AR29*(1+INDEX('Annual Returns'!$B$4:$B$157,MATCH($A29+42,'Annual Returns'!$A$4:$A$157,0)))-Inputs!$B$2*Inputs!$B$3*(1+Inputs!$B$4)^42))</f>
        <v/>
      </c>
      <c r="AT29" s="16">
        <f>IF(OR(44&gt;Inputs!$B$5,$B29=""),"",MAX(0,AS29*(1+INDEX('Annual Returns'!$B$4:$B$157,MATCH($A29+43,'Annual Returns'!$A$4:$A$157,0)))-Inputs!$B$2*Inputs!$B$3*(1+Inputs!$B$4)^43))</f>
        <v/>
      </c>
      <c r="AU29" s="16">
        <f>IF(OR(45&gt;Inputs!$B$5,$B29=""),"",MAX(0,AT29*(1+INDEX('Annual Returns'!$B$4:$B$157,MATCH($A29+44,'Annual Returns'!$A$4:$A$157,0)))-Inputs!$B$2*Inputs!$B$3*(1+Inputs!$B$4)^44))</f>
        <v/>
      </c>
      <c r="AV29" s="16">
        <f>IF(OR(46&gt;Inputs!$B$5,$B29=""),"",MAX(0,AU29*(1+INDEX('Annual Returns'!$B$4:$B$157,MATCH($A29+45,'Annual Returns'!$A$4:$A$157,0)))-Inputs!$B$2*Inputs!$B$3*(1+Inputs!$B$4)^45))</f>
        <v/>
      </c>
      <c r="AW29" s="16">
        <f>IF(OR(47&gt;Inputs!$B$5,$B29=""),"",MAX(0,AV29*(1+INDEX('Annual Returns'!$B$4:$B$157,MATCH($A29+46,'Annual Returns'!$A$4:$A$157,0)))-Inputs!$B$2*Inputs!$B$3*(1+Inputs!$B$4)^46))</f>
        <v/>
      </c>
      <c r="AX29" s="16">
        <f>IF(OR(48&gt;Inputs!$B$5,$B29=""),"",MAX(0,AW29*(1+INDEX('Annual Returns'!$B$4:$B$157,MATCH($A29+47,'Annual Returns'!$A$4:$A$157,0)))-Inputs!$B$2*Inputs!$B$3*(1+Inputs!$B$4)^47))</f>
        <v/>
      </c>
      <c r="AY29" s="16">
        <f>IF(OR(49&gt;Inputs!$B$5,$B29=""),"",MAX(0,AX29*(1+INDEX('Annual Returns'!$B$4:$B$157,MATCH($A29+48,'Annual Returns'!$A$4:$A$157,0)))-Inputs!$B$2*Inputs!$B$3*(1+Inputs!$B$4)^48))</f>
        <v/>
      </c>
      <c r="AZ29" s="16">
        <f>IF(OR(50&gt;Inputs!$B$5,$B29=""),"",MAX(0,AY29*(1+INDEX('Annual Returns'!$B$4:$B$157,MATCH($A29+49,'Annual Returns'!$A$4:$A$157,0)))-Inputs!$B$2*Inputs!$B$3*(1+Inputs!$B$4)^49))</f>
        <v/>
      </c>
      <c r="BA29" s="16">
        <f>IF(B29="","",INDEX(C29:AZ29,Inputs!$B$5))</f>
        <v/>
      </c>
      <c r="BB29">
        <f>IF(BA29="","",IF(BA29&gt;0,1,0))</f>
        <v/>
      </c>
      <c r="BC29">
        <f>IF(BB29="","",IF(BB29=1,"",MATCH(0,C29:AZ29,0)))</f>
        <v/>
      </c>
    </row>
    <row r="30">
      <c r="A30" t="n">
        <v>1898</v>
      </c>
      <c r="B30" s="16">
        <f>IF(OR($A30+Inputs!$B$5-1&gt;Inputs!$B$7,Inputs!$B$5&gt;50),"",Inputs!$B$2)</f>
        <v/>
      </c>
      <c r="C30" s="16">
        <f>IF(OR(1&gt;Inputs!$B$5,$B30=""),"",MAX(0,B30*(1+INDEX('Annual Returns'!$B$4:$B$157,MATCH($A30+0,'Annual Returns'!$A$4:$A$157,0)))-Inputs!$B$2*Inputs!$B$3*(1+Inputs!$B$4)^0))</f>
        <v/>
      </c>
      <c r="D30" s="16">
        <f>IF(OR(2&gt;Inputs!$B$5,$B30=""),"",MAX(0,C30*(1+INDEX('Annual Returns'!$B$4:$B$157,MATCH($A30+1,'Annual Returns'!$A$4:$A$157,0)))-Inputs!$B$2*Inputs!$B$3*(1+Inputs!$B$4)^1))</f>
        <v/>
      </c>
      <c r="E30" s="16">
        <f>IF(OR(3&gt;Inputs!$B$5,$B30=""),"",MAX(0,D30*(1+INDEX('Annual Returns'!$B$4:$B$157,MATCH($A30+2,'Annual Returns'!$A$4:$A$157,0)))-Inputs!$B$2*Inputs!$B$3*(1+Inputs!$B$4)^2))</f>
        <v/>
      </c>
      <c r="F30" s="16">
        <f>IF(OR(4&gt;Inputs!$B$5,$B30=""),"",MAX(0,E30*(1+INDEX('Annual Returns'!$B$4:$B$157,MATCH($A30+3,'Annual Returns'!$A$4:$A$157,0)))-Inputs!$B$2*Inputs!$B$3*(1+Inputs!$B$4)^3))</f>
        <v/>
      </c>
      <c r="G30" s="16">
        <f>IF(OR(5&gt;Inputs!$B$5,$B30=""),"",MAX(0,F30*(1+INDEX('Annual Returns'!$B$4:$B$157,MATCH($A30+4,'Annual Returns'!$A$4:$A$157,0)))-Inputs!$B$2*Inputs!$B$3*(1+Inputs!$B$4)^4))</f>
        <v/>
      </c>
      <c r="H30" s="16">
        <f>IF(OR(6&gt;Inputs!$B$5,$B30=""),"",MAX(0,G30*(1+INDEX('Annual Returns'!$B$4:$B$157,MATCH($A30+5,'Annual Returns'!$A$4:$A$157,0)))-Inputs!$B$2*Inputs!$B$3*(1+Inputs!$B$4)^5))</f>
        <v/>
      </c>
      <c r="I30" s="16">
        <f>IF(OR(7&gt;Inputs!$B$5,$B30=""),"",MAX(0,H30*(1+INDEX('Annual Returns'!$B$4:$B$157,MATCH($A30+6,'Annual Returns'!$A$4:$A$157,0)))-Inputs!$B$2*Inputs!$B$3*(1+Inputs!$B$4)^6))</f>
        <v/>
      </c>
      <c r="J30" s="16">
        <f>IF(OR(8&gt;Inputs!$B$5,$B30=""),"",MAX(0,I30*(1+INDEX('Annual Returns'!$B$4:$B$157,MATCH($A30+7,'Annual Returns'!$A$4:$A$157,0)))-Inputs!$B$2*Inputs!$B$3*(1+Inputs!$B$4)^7))</f>
        <v/>
      </c>
      <c r="K30" s="16">
        <f>IF(OR(9&gt;Inputs!$B$5,$B30=""),"",MAX(0,J30*(1+INDEX('Annual Returns'!$B$4:$B$157,MATCH($A30+8,'Annual Returns'!$A$4:$A$157,0)))-Inputs!$B$2*Inputs!$B$3*(1+Inputs!$B$4)^8))</f>
        <v/>
      </c>
      <c r="L30" s="16">
        <f>IF(OR(10&gt;Inputs!$B$5,$B30=""),"",MAX(0,K30*(1+INDEX('Annual Returns'!$B$4:$B$157,MATCH($A30+9,'Annual Returns'!$A$4:$A$157,0)))-Inputs!$B$2*Inputs!$B$3*(1+Inputs!$B$4)^9))</f>
        <v/>
      </c>
      <c r="M30" s="16">
        <f>IF(OR(11&gt;Inputs!$B$5,$B30=""),"",MAX(0,L30*(1+INDEX('Annual Returns'!$B$4:$B$157,MATCH($A30+10,'Annual Returns'!$A$4:$A$157,0)))-Inputs!$B$2*Inputs!$B$3*(1+Inputs!$B$4)^10))</f>
        <v/>
      </c>
      <c r="N30" s="16">
        <f>IF(OR(12&gt;Inputs!$B$5,$B30=""),"",MAX(0,M30*(1+INDEX('Annual Returns'!$B$4:$B$157,MATCH($A30+11,'Annual Returns'!$A$4:$A$157,0)))-Inputs!$B$2*Inputs!$B$3*(1+Inputs!$B$4)^11))</f>
        <v/>
      </c>
      <c r="O30" s="16">
        <f>IF(OR(13&gt;Inputs!$B$5,$B30=""),"",MAX(0,N30*(1+INDEX('Annual Returns'!$B$4:$B$157,MATCH($A30+12,'Annual Returns'!$A$4:$A$157,0)))-Inputs!$B$2*Inputs!$B$3*(1+Inputs!$B$4)^12))</f>
        <v/>
      </c>
      <c r="P30" s="16">
        <f>IF(OR(14&gt;Inputs!$B$5,$B30=""),"",MAX(0,O30*(1+INDEX('Annual Returns'!$B$4:$B$157,MATCH($A30+13,'Annual Returns'!$A$4:$A$157,0)))-Inputs!$B$2*Inputs!$B$3*(1+Inputs!$B$4)^13))</f>
        <v/>
      </c>
      <c r="Q30" s="16">
        <f>IF(OR(15&gt;Inputs!$B$5,$B30=""),"",MAX(0,P30*(1+INDEX('Annual Returns'!$B$4:$B$157,MATCH($A30+14,'Annual Returns'!$A$4:$A$157,0)))-Inputs!$B$2*Inputs!$B$3*(1+Inputs!$B$4)^14))</f>
        <v/>
      </c>
      <c r="R30" s="16">
        <f>IF(OR(16&gt;Inputs!$B$5,$B30=""),"",MAX(0,Q30*(1+INDEX('Annual Returns'!$B$4:$B$157,MATCH($A30+15,'Annual Returns'!$A$4:$A$157,0)))-Inputs!$B$2*Inputs!$B$3*(1+Inputs!$B$4)^15))</f>
        <v/>
      </c>
      <c r="S30" s="16">
        <f>IF(OR(17&gt;Inputs!$B$5,$B30=""),"",MAX(0,R30*(1+INDEX('Annual Returns'!$B$4:$B$157,MATCH($A30+16,'Annual Returns'!$A$4:$A$157,0)))-Inputs!$B$2*Inputs!$B$3*(1+Inputs!$B$4)^16))</f>
        <v/>
      </c>
      <c r="T30" s="16">
        <f>IF(OR(18&gt;Inputs!$B$5,$B30=""),"",MAX(0,S30*(1+INDEX('Annual Returns'!$B$4:$B$157,MATCH($A30+17,'Annual Returns'!$A$4:$A$157,0)))-Inputs!$B$2*Inputs!$B$3*(1+Inputs!$B$4)^17))</f>
        <v/>
      </c>
      <c r="U30" s="16">
        <f>IF(OR(19&gt;Inputs!$B$5,$B30=""),"",MAX(0,T30*(1+INDEX('Annual Returns'!$B$4:$B$157,MATCH($A30+18,'Annual Returns'!$A$4:$A$157,0)))-Inputs!$B$2*Inputs!$B$3*(1+Inputs!$B$4)^18))</f>
        <v/>
      </c>
      <c r="V30" s="16">
        <f>IF(OR(20&gt;Inputs!$B$5,$B30=""),"",MAX(0,U30*(1+INDEX('Annual Returns'!$B$4:$B$157,MATCH($A30+19,'Annual Returns'!$A$4:$A$157,0)))-Inputs!$B$2*Inputs!$B$3*(1+Inputs!$B$4)^19))</f>
        <v/>
      </c>
      <c r="W30" s="16">
        <f>IF(OR(21&gt;Inputs!$B$5,$B30=""),"",MAX(0,V30*(1+INDEX('Annual Returns'!$B$4:$B$157,MATCH($A30+20,'Annual Returns'!$A$4:$A$157,0)))-Inputs!$B$2*Inputs!$B$3*(1+Inputs!$B$4)^20))</f>
        <v/>
      </c>
      <c r="X30" s="16">
        <f>IF(OR(22&gt;Inputs!$B$5,$B30=""),"",MAX(0,W30*(1+INDEX('Annual Returns'!$B$4:$B$157,MATCH($A30+21,'Annual Returns'!$A$4:$A$157,0)))-Inputs!$B$2*Inputs!$B$3*(1+Inputs!$B$4)^21))</f>
        <v/>
      </c>
      <c r="Y30" s="16">
        <f>IF(OR(23&gt;Inputs!$B$5,$B30=""),"",MAX(0,X30*(1+INDEX('Annual Returns'!$B$4:$B$157,MATCH($A30+22,'Annual Returns'!$A$4:$A$157,0)))-Inputs!$B$2*Inputs!$B$3*(1+Inputs!$B$4)^22))</f>
        <v/>
      </c>
      <c r="Z30" s="16">
        <f>IF(OR(24&gt;Inputs!$B$5,$B30=""),"",MAX(0,Y30*(1+INDEX('Annual Returns'!$B$4:$B$157,MATCH($A30+23,'Annual Returns'!$A$4:$A$157,0)))-Inputs!$B$2*Inputs!$B$3*(1+Inputs!$B$4)^23))</f>
        <v/>
      </c>
      <c r="AA30" s="16">
        <f>IF(OR(25&gt;Inputs!$B$5,$B30=""),"",MAX(0,Z30*(1+INDEX('Annual Returns'!$B$4:$B$157,MATCH($A30+24,'Annual Returns'!$A$4:$A$157,0)))-Inputs!$B$2*Inputs!$B$3*(1+Inputs!$B$4)^24))</f>
        <v/>
      </c>
      <c r="AB30" s="16">
        <f>IF(OR(26&gt;Inputs!$B$5,$B30=""),"",MAX(0,AA30*(1+INDEX('Annual Returns'!$B$4:$B$157,MATCH($A30+25,'Annual Returns'!$A$4:$A$157,0)))-Inputs!$B$2*Inputs!$B$3*(1+Inputs!$B$4)^25))</f>
        <v/>
      </c>
      <c r="AC30" s="16">
        <f>IF(OR(27&gt;Inputs!$B$5,$B30=""),"",MAX(0,AB30*(1+INDEX('Annual Returns'!$B$4:$B$157,MATCH($A30+26,'Annual Returns'!$A$4:$A$157,0)))-Inputs!$B$2*Inputs!$B$3*(1+Inputs!$B$4)^26))</f>
        <v/>
      </c>
      <c r="AD30" s="16">
        <f>IF(OR(28&gt;Inputs!$B$5,$B30=""),"",MAX(0,AC30*(1+INDEX('Annual Returns'!$B$4:$B$157,MATCH($A30+27,'Annual Returns'!$A$4:$A$157,0)))-Inputs!$B$2*Inputs!$B$3*(1+Inputs!$B$4)^27))</f>
        <v/>
      </c>
      <c r="AE30" s="16">
        <f>IF(OR(29&gt;Inputs!$B$5,$B30=""),"",MAX(0,AD30*(1+INDEX('Annual Returns'!$B$4:$B$157,MATCH($A30+28,'Annual Returns'!$A$4:$A$157,0)))-Inputs!$B$2*Inputs!$B$3*(1+Inputs!$B$4)^28))</f>
        <v/>
      </c>
      <c r="AF30" s="16">
        <f>IF(OR(30&gt;Inputs!$B$5,$B30=""),"",MAX(0,AE30*(1+INDEX('Annual Returns'!$B$4:$B$157,MATCH($A30+29,'Annual Returns'!$A$4:$A$157,0)))-Inputs!$B$2*Inputs!$B$3*(1+Inputs!$B$4)^29))</f>
        <v/>
      </c>
      <c r="AG30" s="16">
        <f>IF(OR(31&gt;Inputs!$B$5,$B30=""),"",MAX(0,AF30*(1+INDEX('Annual Returns'!$B$4:$B$157,MATCH($A30+30,'Annual Returns'!$A$4:$A$157,0)))-Inputs!$B$2*Inputs!$B$3*(1+Inputs!$B$4)^30))</f>
        <v/>
      </c>
      <c r="AH30" s="16">
        <f>IF(OR(32&gt;Inputs!$B$5,$B30=""),"",MAX(0,AG30*(1+INDEX('Annual Returns'!$B$4:$B$157,MATCH($A30+31,'Annual Returns'!$A$4:$A$157,0)))-Inputs!$B$2*Inputs!$B$3*(1+Inputs!$B$4)^31))</f>
        <v/>
      </c>
      <c r="AI30" s="16">
        <f>IF(OR(33&gt;Inputs!$B$5,$B30=""),"",MAX(0,AH30*(1+INDEX('Annual Returns'!$B$4:$B$157,MATCH($A30+32,'Annual Returns'!$A$4:$A$157,0)))-Inputs!$B$2*Inputs!$B$3*(1+Inputs!$B$4)^32))</f>
        <v/>
      </c>
      <c r="AJ30" s="16">
        <f>IF(OR(34&gt;Inputs!$B$5,$B30=""),"",MAX(0,AI30*(1+INDEX('Annual Returns'!$B$4:$B$157,MATCH($A30+33,'Annual Returns'!$A$4:$A$157,0)))-Inputs!$B$2*Inputs!$B$3*(1+Inputs!$B$4)^33))</f>
        <v/>
      </c>
      <c r="AK30" s="16">
        <f>IF(OR(35&gt;Inputs!$B$5,$B30=""),"",MAX(0,AJ30*(1+INDEX('Annual Returns'!$B$4:$B$157,MATCH($A30+34,'Annual Returns'!$A$4:$A$157,0)))-Inputs!$B$2*Inputs!$B$3*(1+Inputs!$B$4)^34))</f>
        <v/>
      </c>
      <c r="AL30" s="16">
        <f>IF(OR(36&gt;Inputs!$B$5,$B30=""),"",MAX(0,AK30*(1+INDEX('Annual Returns'!$B$4:$B$157,MATCH($A30+35,'Annual Returns'!$A$4:$A$157,0)))-Inputs!$B$2*Inputs!$B$3*(1+Inputs!$B$4)^35))</f>
        <v/>
      </c>
      <c r="AM30" s="16">
        <f>IF(OR(37&gt;Inputs!$B$5,$B30=""),"",MAX(0,AL30*(1+INDEX('Annual Returns'!$B$4:$B$157,MATCH($A30+36,'Annual Returns'!$A$4:$A$157,0)))-Inputs!$B$2*Inputs!$B$3*(1+Inputs!$B$4)^36))</f>
        <v/>
      </c>
      <c r="AN30" s="16">
        <f>IF(OR(38&gt;Inputs!$B$5,$B30=""),"",MAX(0,AM30*(1+INDEX('Annual Returns'!$B$4:$B$157,MATCH($A30+37,'Annual Returns'!$A$4:$A$157,0)))-Inputs!$B$2*Inputs!$B$3*(1+Inputs!$B$4)^37))</f>
        <v/>
      </c>
      <c r="AO30" s="16">
        <f>IF(OR(39&gt;Inputs!$B$5,$B30=""),"",MAX(0,AN30*(1+INDEX('Annual Returns'!$B$4:$B$157,MATCH($A30+38,'Annual Returns'!$A$4:$A$157,0)))-Inputs!$B$2*Inputs!$B$3*(1+Inputs!$B$4)^38))</f>
        <v/>
      </c>
      <c r="AP30" s="16">
        <f>IF(OR(40&gt;Inputs!$B$5,$B30=""),"",MAX(0,AO30*(1+INDEX('Annual Returns'!$B$4:$B$157,MATCH($A30+39,'Annual Returns'!$A$4:$A$157,0)))-Inputs!$B$2*Inputs!$B$3*(1+Inputs!$B$4)^39))</f>
        <v/>
      </c>
      <c r="AQ30" s="16">
        <f>IF(OR(41&gt;Inputs!$B$5,$B30=""),"",MAX(0,AP30*(1+INDEX('Annual Returns'!$B$4:$B$157,MATCH($A30+40,'Annual Returns'!$A$4:$A$157,0)))-Inputs!$B$2*Inputs!$B$3*(1+Inputs!$B$4)^40))</f>
        <v/>
      </c>
      <c r="AR30" s="16">
        <f>IF(OR(42&gt;Inputs!$B$5,$B30=""),"",MAX(0,AQ30*(1+INDEX('Annual Returns'!$B$4:$B$157,MATCH($A30+41,'Annual Returns'!$A$4:$A$157,0)))-Inputs!$B$2*Inputs!$B$3*(1+Inputs!$B$4)^41))</f>
        <v/>
      </c>
      <c r="AS30" s="16">
        <f>IF(OR(43&gt;Inputs!$B$5,$B30=""),"",MAX(0,AR30*(1+INDEX('Annual Returns'!$B$4:$B$157,MATCH($A30+42,'Annual Returns'!$A$4:$A$157,0)))-Inputs!$B$2*Inputs!$B$3*(1+Inputs!$B$4)^42))</f>
        <v/>
      </c>
      <c r="AT30" s="16">
        <f>IF(OR(44&gt;Inputs!$B$5,$B30=""),"",MAX(0,AS30*(1+INDEX('Annual Returns'!$B$4:$B$157,MATCH($A30+43,'Annual Returns'!$A$4:$A$157,0)))-Inputs!$B$2*Inputs!$B$3*(1+Inputs!$B$4)^43))</f>
        <v/>
      </c>
      <c r="AU30" s="16">
        <f>IF(OR(45&gt;Inputs!$B$5,$B30=""),"",MAX(0,AT30*(1+INDEX('Annual Returns'!$B$4:$B$157,MATCH($A30+44,'Annual Returns'!$A$4:$A$157,0)))-Inputs!$B$2*Inputs!$B$3*(1+Inputs!$B$4)^44))</f>
        <v/>
      </c>
      <c r="AV30" s="16">
        <f>IF(OR(46&gt;Inputs!$B$5,$B30=""),"",MAX(0,AU30*(1+INDEX('Annual Returns'!$B$4:$B$157,MATCH($A30+45,'Annual Returns'!$A$4:$A$157,0)))-Inputs!$B$2*Inputs!$B$3*(1+Inputs!$B$4)^45))</f>
        <v/>
      </c>
      <c r="AW30" s="16">
        <f>IF(OR(47&gt;Inputs!$B$5,$B30=""),"",MAX(0,AV30*(1+INDEX('Annual Returns'!$B$4:$B$157,MATCH($A30+46,'Annual Returns'!$A$4:$A$157,0)))-Inputs!$B$2*Inputs!$B$3*(1+Inputs!$B$4)^46))</f>
        <v/>
      </c>
      <c r="AX30" s="16">
        <f>IF(OR(48&gt;Inputs!$B$5,$B30=""),"",MAX(0,AW30*(1+INDEX('Annual Returns'!$B$4:$B$157,MATCH($A30+47,'Annual Returns'!$A$4:$A$157,0)))-Inputs!$B$2*Inputs!$B$3*(1+Inputs!$B$4)^47))</f>
        <v/>
      </c>
      <c r="AY30" s="16">
        <f>IF(OR(49&gt;Inputs!$B$5,$B30=""),"",MAX(0,AX30*(1+INDEX('Annual Returns'!$B$4:$B$157,MATCH($A30+48,'Annual Returns'!$A$4:$A$157,0)))-Inputs!$B$2*Inputs!$B$3*(1+Inputs!$B$4)^48))</f>
        <v/>
      </c>
      <c r="AZ30" s="16">
        <f>IF(OR(50&gt;Inputs!$B$5,$B30=""),"",MAX(0,AY30*(1+INDEX('Annual Returns'!$B$4:$B$157,MATCH($A30+49,'Annual Returns'!$A$4:$A$157,0)))-Inputs!$B$2*Inputs!$B$3*(1+Inputs!$B$4)^49))</f>
        <v/>
      </c>
      <c r="BA30" s="16">
        <f>IF(B30="","",INDEX(C30:AZ30,Inputs!$B$5))</f>
        <v/>
      </c>
      <c r="BB30">
        <f>IF(BA30="","",IF(BA30&gt;0,1,0))</f>
        <v/>
      </c>
      <c r="BC30">
        <f>IF(BB30="","",IF(BB30=1,"",MATCH(0,C30:AZ30,0)))</f>
        <v/>
      </c>
    </row>
    <row r="31">
      <c r="A31" t="n">
        <v>1899</v>
      </c>
      <c r="B31" s="16">
        <f>IF(OR($A31+Inputs!$B$5-1&gt;Inputs!$B$7,Inputs!$B$5&gt;50),"",Inputs!$B$2)</f>
        <v/>
      </c>
      <c r="C31" s="16">
        <f>IF(OR(1&gt;Inputs!$B$5,$B31=""),"",MAX(0,B31*(1+INDEX('Annual Returns'!$B$4:$B$157,MATCH($A31+0,'Annual Returns'!$A$4:$A$157,0)))-Inputs!$B$2*Inputs!$B$3*(1+Inputs!$B$4)^0))</f>
        <v/>
      </c>
      <c r="D31" s="16">
        <f>IF(OR(2&gt;Inputs!$B$5,$B31=""),"",MAX(0,C31*(1+INDEX('Annual Returns'!$B$4:$B$157,MATCH($A31+1,'Annual Returns'!$A$4:$A$157,0)))-Inputs!$B$2*Inputs!$B$3*(1+Inputs!$B$4)^1))</f>
        <v/>
      </c>
      <c r="E31" s="16">
        <f>IF(OR(3&gt;Inputs!$B$5,$B31=""),"",MAX(0,D31*(1+INDEX('Annual Returns'!$B$4:$B$157,MATCH($A31+2,'Annual Returns'!$A$4:$A$157,0)))-Inputs!$B$2*Inputs!$B$3*(1+Inputs!$B$4)^2))</f>
        <v/>
      </c>
      <c r="F31" s="16">
        <f>IF(OR(4&gt;Inputs!$B$5,$B31=""),"",MAX(0,E31*(1+INDEX('Annual Returns'!$B$4:$B$157,MATCH($A31+3,'Annual Returns'!$A$4:$A$157,0)))-Inputs!$B$2*Inputs!$B$3*(1+Inputs!$B$4)^3))</f>
        <v/>
      </c>
      <c r="G31" s="16">
        <f>IF(OR(5&gt;Inputs!$B$5,$B31=""),"",MAX(0,F31*(1+INDEX('Annual Returns'!$B$4:$B$157,MATCH($A31+4,'Annual Returns'!$A$4:$A$157,0)))-Inputs!$B$2*Inputs!$B$3*(1+Inputs!$B$4)^4))</f>
        <v/>
      </c>
      <c r="H31" s="16">
        <f>IF(OR(6&gt;Inputs!$B$5,$B31=""),"",MAX(0,G31*(1+INDEX('Annual Returns'!$B$4:$B$157,MATCH($A31+5,'Annual Returns'!$A$4:$A$157,0)))-Inputs!$B$2*Inputs!$B$3*(1+Inputs!$B$4)^5))</f>
        <v/>
      </c>
      <c r="I31" s="16">
        <f>IF(OR(7&gt;Inputs!$B$5,$B31=""),"",MAX(0,H31*(1+INDEX('Annual Returns'!$B$4:$B$157,MATCH($A31+6,'Annual Returns'!$A$4:$A$157,0)))-Inputs!$B$2*Inputs!$B$3*(1+Inputs!$B$4)^6))</f>
        <v/>
      </c>
      <c r="J31" s="16">
        <f>IF(OR(8&gt;Inputs!$B$5,$B31=""),"",MAX(0,I31*(1+INDEX('Annual Returns'!$B$4:$B$157,MATCH($A31+7,'Annual Returns'!$A$4:$A$157,0)))-Inputs!$B$2*Inputs!$B$3*(1+Inputs!$B$4)^7))</f>
        <v/>
      </c>
      <c r="K31" s="16">
        <f>IF(OR(9&gt;Inputs!$B$5,$B31=""),"",MAX(0,J31*(1+INDEX('Annual Returns'!$B$4:$B$157,MATCH($A31+8,'Annual Returns'!$A$4:$A$157,0)))-Inputs!$B$2*Inputs!$B$3*(1+Inputs!$B$4)^8))</f>
        <v/>
      </c>
      <c r="L31" s="16">
        <f>IF(OR(10&gt;Inputs!$B$5,$B31=""),"",MAX(0,K31*(1+INDEX('Annual Returns'!$B$4:$B$157,MATCH($A31+9,'Annual Returns'!$A$4:$A$157,0)))-Inputs!$B$2*Inputs!$B$3*(1+Inputs!$B$4)^9))</f>
        <v/>
      </c>
      <c r="M31" s="16">
        <f>IF(OR(11&gt;Inputs!$B$5,$B31=""),"",MAX(0,L31*(1+INDEX('Annual Returns'!$B$4:$B$157,MATCH($A31+10,'Annual Returns'!$A$4:$A$157,0)))-Inputs!$B$2*Inputs!$B$3*(1+Inputs!$B$4)^10))</f>
        <v/>
      </c>
      <c r="N31" s="16">
        <f>IF(OR(12&gt;Inputs!$B$5,$B31=""),"",MAX(0,M31*(1+INDEX('Annual Returns'!$B$4:$B$157,MATCH($A31+11,'Annual Returns'!$A$4:$A$157,0)))-Inputs!$B$2*Inputs!$B$3*(1+Inputs!$B$4)^11))</f>
        <v/>
      </c>
      <c r="O31" s="16">
        <f>IF(OR(13&gt;Inputs!$B$5,$B31=""),"",MAX(0,N31*(1+INDEX('Annual Returns'!$B$4:$B$157,MATCH($A31+12,'Annual Returns'!$A$4:$A$157,0)))-Inputs!$B$2*Inputs!$B$3*(1+Inputs!$B$4)^12))</f>
        <v/>
      </c>
      <c r="P31" s="16">
        <f>IF(OR(14&gt;Inputs!$B$5,$B31=""),"",MAX(0,O31*(1+INDEX('Annual Returns'!$B$4:$B$157,MATCH($A31+13,'Annual Returns'!$A$4:$A$157,0)))-Inputs!$B$2*Inputs!$B$3*(1+Inputs!$B$4)^13))</f>
        <v/>
      </c>
      <c r="Q31" s="16">
        <f>IF(OR(15&gt;Inputs!$B$5,$B31=""),"",MAX(0,P31*(1+INDEX('Annual Returns'!$B$4:$B$157,MATCH($A31+14,'Annual Returns'!$A$4:$A$157,0)))-Inputs!$B$2*Inputs!$B$3*(1+Inputs!$B$4)^14))</f>
        <v/>
      </c>
      <c r="R31" s="16">
        <f>IF(OR(16&gt;Inputs!$B$5,$B31=""),"",MAX(0,Q31*(1+INDEX('Annual Returns'!$B$4:$B$157,MATCH($A31+15,'Annual Returns'!$A$4:$A$157,0)))-Inputs!$B$2*Inputs!$B$3*(1+Inputs!$B$4)^15))</f>
        <v/>
      </c>
      <c r="S31" s="16">
        <f>IF(OR(17&gt;Inputs!$B$5,$B31=""),"",MAX(0,R31*(1+INDEX('Annual Returns'!$B$4:$B$157,MATCH($A31+16,'Annual Returns'!$A$4:$A$157,0)))-Inputs!$B$2*Inputs!$B$3*(1+Inputs!$B$4)^16))</f>
        <v/>
      </c>
      <c r="T31" s="16">
        <f>IF(OR(18&gt;Inputs!$B$5,$B31=""),"",MAX(0,S31*(1+INDEX('Annual Returns'!$B$4:$B$157,MATCH($A31+17,'Annual Returns'!$A$4:$A$157,0)))-Inputs!$B$2*Inputs!$B$3*(1+Inputs!$B$4)^17))</f>
        <v/>
      </c>
      <c r="U31" s="16">
        <f>IF(OR(19&gt;Inputs!$B$5,$B31=""),"",MAX(0,T31*(1+INDEX('Annual Returns'!$B$4:$B$157,MATCH($A31+18,'Annual Returns'!$A$4:$A$157,0)))-Inputs!$B$2*Inputs!$B$3*(1+Inputs!$B$4)^18))</f>
        <v/>
      </c>
      <c r="V31" s="16">
        <f>IF(OR(20&gt;Inputs!$B$5,$B31=""),"",MAX(0,U31*(1+INDEX('Annual Returns'!$B$4:$B$157,MATCH($A31+19,'Annual Returns'!$A$4:$A$157,0)))-Inputs!$B$2*Inputs!$B$3*(1+Inputs!$B$4)^19))</f>
        <v/>
      </c>
      <c r="W31" s="16">
        <f>IF(OR(21&gt;Inputs!$B$5,$B31=""),"",MAX(0,V31*(1+INDEX('Annual Returns'!$B$4:$B$157,MATCH($A31+20,'Annual Returns'!$A$4:$A$157,0)))-Inputs!$B$2*Inputs!$B$3*(1+Inputs!$B$4)^20))</f>
        <v/>
      </c>
      <c r="X31" s="16">
        <f>IF(OR(22&gt;Inputs!$B$5,$B31=""),"",MAX(0,W31*(1+INDEX('Annual Returns'!$B$4:$B$157,MATCH($A31+21,'Annual Returns'!$A$4:$A$157,0)))-Inputs!$B$2*Inputs!$B$3*(1+Inputs!$B$4)^21))</f>
        <v/>
      </c>
      <c r="Y31" s="16">
        <f>IF(OR(23&gt;Inputs!$B$5,$B31=""),"",MAX(0,X31*(1+INDEX('Annual Returns'!$B$4:$B$157,MATCH($A31+22,'Annual Returns'!$A$4:$A$157,0)))-Inputs!$B$2*Inputs!$B$3*(1+Inputs!$B$4)^22))</f>
        <v/>
      </c>
      <c r="Z31" s="16">
        <f>IF(OR(24&gt;Inputs!$B$5,$B31=""),"",MAX(0,Y31*(1+INDEX('Annual Returns'!$B$4:$B$157,MATCH($A31+23,'Annual Returns'!$A$4:$A$157,0)))-Inputs!$B$2*Inputs!$B$3*(1+Inputs!$B$4)^23))</f>
        <v/>
      </c>
      <c r="AA31" s="16">
        <f>IF(OR(25&gt;Inputs!$B$5,$B31=""),"",MAX(0,Z31*(1+INDEX('Annual Returns'!$B$4:$B$157,MATCH($A31+24,'Annual Returns'!$A$4:$A$157,0)))-Inputs!$B$2*Inputs!$B$3*(1+Inputs!$B$4)^24))</f>
        <v/>
      </c>
      <c r="AB31" s="16">
        <f>IF(OR(26&gt;Inputs!$B$5,$B31=""),"",MAX(0,AA31*(1+INDEX('Annual Returns'!$B$4:$B$157,MATCH($A31+25,'Annual Returns'!$A$4:$A$157,0)))-Inputs!$B$2*Inputs!$B$3*(1+Inputs!$B$4)^25))</f>
        <v/>
      </c>
      <c r="AC31" s="16">
        <f>IF(OR(27&gt;Inputs!$B$5,$B31=""),"",MAX(0,AB31*(1+INDEX('Annual Returns'!$B$4:$B$157,MATCH($A31+26,'Annual Returns'!$A$4:$A$157,0)))-Inputs!$B$2*Inputs!$B$3*(1+Inputs!$B$4)^26))</f>
        <v/>
      </c>
      <c r="AD31" s="16">
        <f>IF(OR(28&gt;Inputs!$B$5,$B31=""),"",MAX(0,AC31*(1+INDEX('Annual Returns'!$B$4:$B$157,MATCH($A31+27,'Annual Returns'!$A$4:$A$157,0)))-Inputs!$B$2*Inputs!$B$3*(1+Inputs!$B$4)^27))</f>
        <v/>
      </c>
      <c r="AE31" s="16">
        <f>IF(OR(29&gt;Inputs!$B$5,$B31=""),"",MAX(0,AD31*(1+INDEX('Annual Returns'!$B$4:$B$157,MATCH($A31+28,'Annual Returns'!$A$4:$A$157,0)))-Inputs!$B$2*Inputs!$B$3*(1+Inputs!$B$4)^28))</f>
        <v/>
      </c>
      <c r="AF31" s="16">
        <f>IF(OR(30&gt;Inputs!$B$5,$B31=""),"",MAX(0,AE31*(1+INDEX('Annual Returns'!$B$4:$B$157,MATCH($A31+29,'Annual Returns'!$A$4:$A$157,0)))-Inputs!$B$2*Inputs!$B$3*(1+Inputs!$B$4)^29))</f>
        <v/>
      </c>
      <c r="AG31" s="16">
        <f>IF(OR(31&gt;Inputs!$B$5,$B31=""),"",MAX(0,AF31*(1+INDEX('Annual Returns'!$B$4:$B$157,MATCH($A31+30,'Annual Returns'!$A$4:$A$157,0)))-Inputs!$B$2*Inputs!$B$3*(1+Inputs!$B$4)^30))</f>
        <v/>
      </c>
      <c r="AH31" s="16">
        <f>IF(OR(32&gt;Inputs!$B$5,$B31=""),"",MAX(0,AG31*(1+INDEX('Annual Returns'!$B$4:$B$157,MATCH($A31+31,'Annual Returns'!$A$4:$A$157,0)))-Inputs!$B$2*Inputs!$B$3*(1+Inputs!$B$4)^31))</f>
        <v/>
      </c>
      <c r="AI31" s="16">
        <f>IF(OR(33&gt;Inputs!$B$5,$B31=""),"",MAX(0,AH31*(1+INDEX('Annual Returns'!$B$4:$B$157,MATCH($A31+32,'Annual Returns'!$A$4:$A$157,0)))-Inputs!$B$2*Inputs!$B$3*(1+Inputs!$B$4)^32))</f>
        <v/>
      </c>
      <c r="AJ31" s="16">
        <f>IF(OR(34&gt;Inputs!$B$5,$B31=""),"",MAX(0,AI31*(1+INDEX('Annual Returns'!$B$4:$B$157,MATCH($A31+33,'Annual Returns'!$A$4:$A$157,0)))-Inputs!$B$2*Inputs!$B$3*(1+Inputs!$B$4)^33))</f>
        <v/>
      </c>
      <c r="AK31" s="16">
        <f>IF(OR(35&gt;Inputs!$B$5,$B31=""),"",MAX(0,AJ31*(1+INDEX('Annual Returns'!$B$4:$B$157,MATCH($A31+34,'Annual Returns'!$A$4:$A$157,0)))-Inputs!$B$2*Inputs!$B$3*(1+Inputs!$B$4)^34))</f>
        <v/>
      </c>
      <c r="AL31" s="16">
        <f>IF(OR(36&gt;Inputs!$B$5,$B31=""),"",MAX(0,AK31*(1+INDEX('Annual Returns'!$B$4:$B$157,MATCH($A31+35,'Annual Returns'!$A$4:$A$157,0)))-Inputs!$B$2*Inputs!$B$3*(1+Inputs!$B$4)^35))</f>
        <v/>
      </c>
      <c r="AM31" s="16">
        <f>IF(OR(37&gt;Inputs!$B$5,$B31=""),"",MAX(0,AL31*(1+INDEX('Annual Returns'!$B$4:$B$157,MATCH($A31+36,'Annual Returns'!$A$4:$A$157,0)))-Inputs!$B$2*Inputs!$B$3*(1+Inputs!$B$4)^36))</f>
        <v/>
      </c>
      <c r="AN31" s="16">
        <f>IF(OR(38&gt;Inputs!$B$5,$B31=""),"",MAX(0,AM31*(1+INDEX('Annual Returns'!$B$4:$B$157,MATCH($A31+37,'Annual Returns'!$A$4:$A$157,0)))-Inputs!$B$2*Inputs!$B$3*(1+Inputs!$B$4)^37))</f>
        <v/>
      </c>
      <c r="AO31" s="16">
        <f>IF(OR(39&gt;Inputs!$B$5,$B31=""),"",MAX(0,AN31*(1+INDEX('Annual Returns'!$B$4:$B$157,MATCH($A31+38,'Annual Returns'!$A$4:$A$157,0)))-Inputs!$B$2*Inputs!$B$3*(1+Inputs!$B$4)^38))</f>
        <v/>
      </c>
      <c r="AP31" s="16">
        <f>IF(OR(40&gt;Inputs!$B$5,$B31=""),"",MAX(0,AO31*(1+INDEX('Annual Returns'!$B$4:$B$157,MATCH($A31+39,'Annual Returns'!$A$4:$A$157,0)))-Inputs!$B$2*Inputs!$B$3*(1+Inputs!$B$4)^39))</f>
        <v/>
      </c>
      <c r="AQ31" s="16">
        <f>IF(OR(41&gt;Inputs!$B$5,$B31=""),"",MAX(0,AP31*(1+INDEX('Annual Returns'!$B$4:$B$157,MATCH($A31+40,'Annual Returns'!$A$4:$A$157,0)))-Inputs!$B$2*Inputs!$B$3*(1+Inputs!$B$4)^40))</f>
        <v/>
      </c>
      <c r="AR31" s="16">
        <f>IF(OR(42&gt;Inputs!$B$5,$B31=""),"",MAX(0,AQ31*(1+INDEX('Annual Returns'!$B$4:$B$157,MATCH($A31+41,'Annual Returns'!$A$4:$A$157,0)))-Inputs!$B$2*Inputs!$B$3*(1+Inputs!$B$4)^41))</f>
        <v/>
      </c>
      <c r="AS31" s="16">
        <f>IF(OR(43&gt;Inputs!$B$5,$B31=""),"",MAX(0,AR31*(1+INDEX('Annual Returns'!$B$4:$B$157,MATCH($A31+42,'Annual Returns'!$A$4:$A$157,0)))-Inputs!$B$2*Inputs!$B$3*(1+Inputs!$B$4)^42))</f>
        <v/>
      </c>
      <c r="AT31" s="16">
        <f>IF(OR(44&gt;Inputs!$B$5,$B31=""),"",MAX(0,AS31*(1+INDEX('Annual Returns'!$B$4:$B$157,MATCH($A31+43,'Annual Returns'!$A$4:$A$157,0)))-Inputs!$B$2*Inputs!$B$3*(1+Inputs!$B$4)^43))</f>
        <v/>
      </c>
      <c r="AU31" s="16">
        <f>IF(OR(45&gt;Inputs!$B$5,$B31=""),"",MAX(0,AT31*(1+INDEX('Annual Returns'!$B$4:$B$157,MATCH($A31+44,'Annual Returns'!$A$4:$A$157,0)))-Inputs!$B$2*Inputs!$B$3*(1+Inputs!$B$4)^44))</f>
        <v/>
      </c>
      <c r="AV31" s="16">
        <f>IF(OR(46&gt;Inputs!$B$5,$B31=""),"",MAX(0,AU31*(1+INDEX('Annual Returns'!$B$4:$B$157,MATCH($A31+45,'Annual Returns'!$A$4:$A$157,0)))-Inputs!$B$2*Inputs!$B$3*(1+Inputs!$B$4)^45))</f>
        <v/>
      </c>
      <c r="AW31" s="16">
        <f>IF(OR(47&gt;Inputs!$B$5,$B31=""),"",MAX(0,AV31*(1+INDEX('Annual Returns'!$B$4:$B$157,MATCH($A31+46,'Annual Returns'!$A$4:$A$157,0)))-Inputs!$B$2*Inputs!$B$3*(1+Inputs!$B$4)^46))</f>
        <v/>
      </c>
      <c r="AX31" s="16">
        <f>IF(OR(48&gt;Inputs!$B$5,$B31=""),"",MAX(0,AW31*(1+INDEX('Annual Returns'!$B$4:$B$157,MATCH($A31+47,'Annual Returns'!$A$4:$A$157,0)))-Inputs!$B$2*Inputs!$B$3*(1+Inputs!$B$4)^47))</f>
        <v/>
      </c>
      <c r="AY31" s="16">
        <f>IF(OR(49&gt;Inputs!$B$5,$B31=""),"",MAX(0,AX31*(1+INDEX('Annual Returns'!$B$4:$B$157,MATCH($A31+48,'Annual Returns'!$A$4:$A$157,0)))-Inputs!$B$2*Inputs!$B$3*(1+Inputs!$B$4)^48))</f>
        <v/>
      </c>
      <c r="AZ31" s="16">
        <f>IF(OR(50&gt;Inputs!$B$5,$B31=""),"",MAX(0,AY31*(1+INDEX('Annual Returns'!$B$4:$B$157,MATCH($A31+49,'Annual Returns'!$A$4:$A$157,0)))-Inputs!$B$2*Inputs!$B$3*(1+Inputs!$B$4)^49))</f>
        <v/>
      </c>
      <c r="BA31" s="16">
        <f>IF(B31="","",INDEX(C31:AZ31,Inputs!$B$5))</f>
        <v/>
      </c>
      <c r="BB31">
        <f>IF(BA31="","",IF(BA31&gt;0,1,0))</f>
        <v/>
      </c>
      <c r="BC31">
        <f>IF(BB31="","",IF(BB31=1,"",MATCH(0,C31:AZ31,0)))</f>
        <v/>
      </c>
    </row>
    <row r="32">
      <c r="A32" t="n">
        <v>1900</v>
      </c>
      <c r="B32" s="16">
        <f>IF(OR($A32+Inputs!$B$5-1&gt;Inputs!$B$7,Inputs!$B$5&gt;50),"",Inputs!$B$2)</f>
        <v/>
      </c>
      <c r="C32" s="16">
        <f>IF(OR(1&gt;Inputs!$B$5,$B32=""),"",MAX(0,B32*(1+INDEX('Annual Returns'!$B$4:$B$157,MATCH($A32+0,'Annual Returns'!$A$4:$A$157,0)))-Inputs!$B$2*Inputs!$B$3*(1+Inputs!$B$4)^0))</f>
        <v/>
      </c>
      <c r="D32" s="16">
        <f>IF(OR(2&gt;Inputs!$B$5,$B32=""),"",MAX(0,C32*(1+INDEX('Annual Returns'!$B$4:$B$157,MATCH($A32+1,'Annual Returns'!$A$4:$A$157,0)))-Inputs!$B$2*Inputs!$B$3*(1+Inputs!$B$4)^1))</f>
        <v/>
      </c>
      <c r="E32" s="16">
        <f>IF(OR(3&gt;Inputs!$B$5,$B32=""),"",MAX(0,D32*(1+INDEX('Annual Returns'!$B$4:$B$157,MATCH($A32+2,'Annual Returns'!$A$4:$A$157,0)))-Inputs!$B$2*Inputs!$B$3*(1+Inputs!$B$4)^2))</f>
        <v/>
      </c>
      <c r="F32" s="16">
        <f>IF(OR(4&gt;Inputs!$B$5,$B32=""),"",MAX(0,E32*(1+INDEX('Annual Returns'!$B$4:$B$157,MATCH($A32+3,'Annual Returns'!$A$4:$A$157,0)))-Inputs!$B$2*Inputs!$B$3*(1+Inputs!$B$4)^3))</f>
        <v/>
      </c>
      <c r="G32" s="16">
        <f>IF(OR(5&gt;Inputs!$B$5,$B32=""),"",MAX(0,F32*(1+INDEX('Annual Returns'!$B$4:$B$157,MATCH($A32+4,'Annual Returns'!$A$4:$A$157,0)))-Inputs!$B$2*Inputs!$B$3*(1+Inputs!$B$4)^4))</f>
        <v/>
      </c>
      <c r="H32" s="16">
        <f>IF(OR(6&gt;Inputs!$B$5,$B32=""),"",MAX(0,G32*(1+INDEX('Annual Returns'!$B$4:$B$157,MATCH($A32+5,'Annual Returns'!$A$4:$A$157,0)))-Inputs!$B$2*Inputs!$B$3*(1+Inputs!$B$4)^5))</f>
        <v/>
      </c>
      <c r="I32" s="16">
        <f>IF(OR(7&gt;Inputs!$B$5,$B32=""),"",MAX(0,H32*(1+INDEX('Annual Returns'!$B$4:$B$157,MATCH($A32+6,'Annual Returns'!$A$4:$A$157,0)))-Inputs!$B$2*Inputs!$B$3*(1+Inputs!$B$4)^6))</f>
        <v/>
      </c>
      <c r="J32" s="16">
        <f>IF(OR(8&gt;Inputs!$B$5,$B32=""),"",MAX(0,I32*(1+INDEX('Annual Returns'!$B$4:$B$157,MATCH($A32+7,'Annual Returns'!$A$4:$A$157,0)))-Inputs!$B$2*Inputs!$B$3*(1+Inputs!$B$4)^7))</f>
        <v/>
      </c>
      <c r="K32" s="16">
        <f>IF(OR(9&gt;Inputs!$B$5,$B32=""),"",MAX(0,J32*(1+INDEX('Annual Returns'!$B$4:$B$157,MATCH($A32+8,'Annual Returns'!$A$4:$A$157,0)))-Inputs!$B$2*Inputs!$B$3*(1+Inputs!$B$4)^8))</f>
        <v/>
      </c>
      <c r="L32" s="16">
        <f>IF(OR(10&gt;Inputs!$B$5,$B32=""),"",MAX(0,K32*(1+INDEX('Annual Returns'!$B$4:$B$157,MATCH($A32+9,'Annual Returns'!$A$4:$A$157,0)))-Inputs!$B$2*Inputs!$B$3*(1+Inputs!$B$4)^9))</f>
        <v/>
      </c>
      <c r="M32" s="16">
        <f>IF(OR(11&gt;Inputs!$B$5,$B32=""),"",MAX(0,L32*(1+INDEX('Annual Returns'!$B$4:$B$157,MATCH($A32+10,'Annual Returns'!$A$4:$A$157,0)))-Inputs!$B$2*Inputs!$B$3*(1+Inputs!$B$4)^10))</f>
        <v/>
      </c>
      <c r="N32" s="16">
        <f>IF(OR(12&gt;Inputs!$B$5,$B32=""),"",MAX(0,M32*(1+INDEX('Annual Returns'!$B$4:$B$157,MATCH($A32+11,'Annual Returns'!$A$4:$A$157,0)))-Inputs!$B$2*Inputs!$B$3*(1+Inputs!$B$4)^11))</f>
        <v/>
      </c>
      <c r="O32" s="16">
        <f>IF(OR(13&gt;Inputs!$B$5,$B32=""),"",MAX(0,N32*(1+INDEX('Annual Returns'!$B$4:$B$157,MATCH($A32+12,'Annual Returns'!$A$4:$A$157,0)))-Inputs!$B$2*Inputs!$B$3*(1+Inputs!$B$4)^12))</f>
        <v/>
      </c>
      <c r="P32" s="16">
        <f>IF(OR(14&gt;Inputs!$B$5,$B32=""),"",MAX(0,O32*(1+INDEX('Annual Returns'!$B$4:$B$157,MATCH($A32+13,'Annual Returns'!$A$4:$A$157,0)))-Inputs!$B$2*Inputs!$B$3*(1+Inputs!$B$4)^13))</f>
        <v/>
      </c>
      <c r="Q32" s="16">
        <f>IF(OR(15&gt;Inputs!$B$5,$B32=""),"",MAX(0,P32*(1+INDEX('Annual Returns'!$B$4:$B$157,MATCH($A32+14,'Annual Returns'!$A$4:$A$157,0)))-Inputs!$B$2*Inputs!$B$3*(1+Inputs!$B$4)^14))</f>
        <v/>
      </c>
      <c r="R32" s="16">
        <f>IF(OR(16&gt;Inputs!$B$5,$B32=""),"",MAX(0,Q32*(1+INDEX('Annual Returns'!$B$4:$B$157,MATCH($A32+15,'Annual Returns'!$A$4:$A$157,0)))-Inputs!$B$2*Inputs!$B$3*(1+Inputs!$B$4)^15))</f>
        <v/>
      </c>
      <c r="S32" s="16">
        <f>IF(OR(17&gt;Inputs!$B$5,$B32=""),"",MAX(0,R32*(1+INDEX('Annual Returns'!$B$4:$B$157,MATCH($A32+16,'Annual Returns'!$A$4:$A$157,0)))-Inputs!$B$2*Inputs!$B$3*(1+Inputs!$B$4)^16))</f>
        <v/>
      </c>
      <c r="T32" s="16">
        <f>IF(OR(18&gt;Inputs!$B$5,$B32=""),"",MAX(0,S32*(1+INDEX('Annual Returns'!$B$4:$B$157,MATCH($A32+17,'Annual Returns'!$A$4:$A$157,0)))-Inputs!$B$2*Inputs!$B$3*(1+Inputs!$B$4)^17))</f>
        <v/>
      </c>
      <c r="U32" s="16">
        <f>IF(OR(19&gt;Inputs!$B$5,$B32=""),"",MAX(0,T32*(1+INDEX('Annual Returns'!$B$4:$B$157,MATCH($A32+18,'Annual Returns'!$A$4:$A$157,0)))-Inputs!$B$2*Inputs!$B$3*(1+Inputs!$B$4)^18))</f>
        <v/>
      </c>
      <c r="V32" s="16">
        <f>IF(OR(20&gt;Inputs!$B$5,$B32=""),"",MAX(0,U32*(1+INDEX('Annual Returns'!$B$4:$B$157,MATCH($A32+19,'Annual Returns'!$A$4:$A$157,0)))-Inputs!$B$2*Inputs!$B$3*(1+Inputs!$B$4)^19))</f>
        <v/>
      </c>
      <c r="W32" s="16">
        <f>IF(OR(21&gt;Inputs!$B$5,$B32=""),"",MAX(0,V32*(1+INDEX('Annual Returns'!$B$4:$B$157,MATCH($A32+20,'Annual Returns'!$A$4:$A$157,0)))-Inputs!$B$2*Inputs!$B$3*(1+Inputs!$B$4)^20))</f>
        <v/>
      </c>
      <c r="X32" s="16">
        <f>IF(OR(22&gt;Inputs!$B$5,$B32=""),"",MAX(0,W32*(1+INDEX('Annual Returns'!$B$4:$B$157,MATCH($A32+21,'Annual Returns'!$A$4:$A$157,0)))-Inputs!$B$2*Inputs!$B$3*(1+Inputs!$B$4)^21))</f>
        <v/>
      </c>
      <c r="Y32" s="16">
        <f>IF(OR(23&gt;Inputs!$B$5,$B32=""),"",MAX(0,X32*(1+INDEX('Annual Returns'!$B$4:$B$157,MATCH($A32+22,'Annual Returns'!$A$4:$A$157,0)))-Inputs!$B$2*Inputs!$B$3*(1+Inputs!$B$4)^22))</f>
        <v/>
      </c>
      <c r="Z32" s="16">
        <f>IF(OR(24&gt;Inputs!$B$5,$B32=""),"",MAX(0,Y32*(1+INDEX('Annual Returns'!$B$4:$B$157,MATCH($A32+23,'Annual Returns'!$A$4:$A$157,0)))-Inputs!$B$2*Inputs!$B$3*(1+Inputs!$B$4)^23))</f>
        <v/>
      </c>
      <c r="AA32" s="16">
        <f>IF(OR(25&gt;Inputs!$B$5,$B32=""),"",MAX(0,Z32*(1+INDEX('Annual Returns'!$B$4:$B$157,MATCH($A32+24,'Annual Returns'!$A$4:$A$157,0)))-Inputs!$B$2*Inputs!$B$3*(1+Inputs!$B$4)^24))</f>
        <v/>
      </c>
      <c r="AB32" s="16">
        <f>IF(OR(26&gt;Inputs!$B$5,$B32=""),"",MAX(0,AA32*(1+INDEX('Annual Returns'!$B$4:$B$157,MATCH($A32+25,'Annual Returns'!$A$4:$A$157,0)))-Inputs!$B$2*Inputs!$B$3*(1+Inputs!$B$4)^25))</f>
        <v/>
      </c>
      <c r="AC32" s="16">
        <f>IF(OR(27&gt;Inputs!$B$5,$B32=""),"",MAX(0,AB32*(1+INDEX('Annual Returns'!$B$4:$B$157,MATCH($A32+26,'Annual Returns'!$A$4:$A$157,0)))-Inputs!$B$2*Inputs!$B$3*(1+Inputs!$B$4)^26))</f>
        <v/>
      </c>
      <c r="AD32" s="16">
        <f>IF(OR(28&gt;Inputs!$B$5,$B32=""),"",MAX(0,AC32*(1+INDEX('Annual Returns'!$B$4:$B$157,MATCH($A32+27,'Annual Returns'!$A$4:$A$157,0)))-Inputs!$B$2*Inputs!$B$3*(1+Inputs!$B$4)^27))</f>
        <v/>
      </c>
      <c r="AE32" s="16">
        <f>IF(OR(29&gt;Inputs!$B$5,$B32=""),"",MAX(0,AD32*(1+INDEX('Annual Returns'!$B$4:$B$157,MATCH($A32+28,'Annual Returns'!$A$4:$A$157,0)))-Inputs!$B$2*Inputs!$B$3*(1+Inputs!$B$4)^28))</f>
        <v/>
      </c>
      <c r="AF32" s="16">
        <f>IF(OR(30&gt;Inputs!$B$5,$B32=""),"",MAX(0,AE32*(1+INDEX('Annual Returns'!$B$4:$B$157,MATCH($A32+29,'Annual Returns'!$A$4:$A$157,0)))-Inputs!$B$2*Inputs!$B$3*(1+Inputs!$B$4)^29))</f>
        <v/>
      </c>
      <c r="AG32" s="16">
        <f>IF(OR(31&gt;Inputs!$B$5,$B32=""),"",MAX(0,AF32*(1+INDEX('Annual Returns'!$B$4:$B$157,MATCH($A32+30,'Annual Returns'!$A$4:$A$157,0)))-Inputs!$B$2*Inputs!$B$3*(1+Inputs!$B$4)^30))</f>
        <v/>
      </c>
      <c r="AH32" s="16">
        <f>IF(OR(32&gt;Inputs!$B$5,$B32=""),"",MAX(0,AG32*(1+INDEX('Annual Returns'!$B$4:$B$157,MATCH($A32+31,'Annual Returns'!$A$4:$A$157,0)))-Inputs!$B$2*Inputs!$B$3*(1+Inputs!$B$4)^31))</f>
        <v/>
      </c>
      <c r="AI32" s="16">
        <f>IF(OR(33&gt;Inputs!$B$5,$B32=""),"",MAX(0,AH32*(1+INDEX('Annual Returns'!$B$4:$B$157,MATCH($A32+32,'Annual Returns'!$A$4:$A$157,0)))-Inputs!$B$2*Inputs!$B$3*(1+Inputs!$B$4)^32))</f>
        <v/>
      </c>
      <c r="AJ32" s="16">
        <f>IF(OR(34&gt;Inputs!$B$5,$B32=""),"",MAX(0,AI32*(1+INDEX('Annual Returns'!$B$4:$B$157,MATCH($A32+33,'Annual Returns'!$A$4:$A$157,0)))-Inputs!$B$2*Inputs!$B$3*(1+Inputs!$B$4)^33))</f>
        <v/>
      </c>
      <c r="AK32" s="16">
        <f>IF(OR(35&gt;Inputs!$B$5,$B32=""),"",MAX(0,AJ32*(1+INDEX('Annual Returns'!$B$4:$B$157,MATCH($A32+34,'Annual Returns'!$A$4:$A$157,0)))-Inputs!$B$2*Inputs!$B$3*(1+Inputs!$B$4)^34))</f>
        <v/>
      </c>
      <c r="AL32" s="16">
        <f>IF(OR(36&gt;Inputs!$B$5,$B32=""),"",MAX(0,AK32*(1+INDEX('Annual Returns'!$B$4:$B$157,MATCH($A32+35,'Annual Returns'!$A$4:$A$157,0)))-Inputs!$B$2*Inputs!$B$3*(1+Inputs!$B$4)^35))</f>
        <v/>
      </c>
      <c r="AM32" s="16">
        <f>IF(OR(37&gt;Inputs!$B$5,$B32=""),"",MAX(0,AL32*(1+INDEX('Annual Returns'!$B$4:$B$157,MATCH($A32+36,'Annual Returns'!$A$4:$A$157,0)))-Inputs!$B$2*Inputs!$B$3*(1+Inputs!$B$4)^36))</f>
        <v/>
      </c>
      <c r="AN32" s="16">
        <f>IF(OR(38&gt;Inputs!$B$5,$B32=""),"",MAX(0,AM32*(1+INDEX('Annual Returns'!$B$4:$B$157,MATCH($A32+37,'Annual Returns'!$A$4:$A$157,0)))-Inputs!$B$2*Inputs!$B$3*(1+Inputs!$B$4)^37))</f>
        <v/>
      </c>
      <c r="AO32" s="16">
        <f>IF(OR(39&gt;Inputs!$B$5,$B32=""),"",MAX(0,AN32*(1+INDEX('Annual Returns'!$B$4:$B$157,MATCH($A32+38,'Annual Returns'!$A$4:$A$157,0)))-Inputs!$B$2*Inputs!$B$3*(1+Inputs!$B$4)^38))</f>
        <v/>
      </c>
      <c r="AP32" s="16">
        <f>IF(OR(40&gt;Inputs!$B$5,$B32=""),"",MAX(0,AO32*(1+INDEX('Annual Returns'!$B$4:$B$157,MATCH($A32+39,'Annual Returns'!$A$4:$A$157,0)))-Inputs!$B$2*Inputs!$B$3*(1+Inputs!$B$4)^39))</f>
        <v/>
      </c>
      <c r="AQ32" s="16">
        <f>IF(OR(41&gt;Inputs!$B$5,$B32=""),"",MAX(0,AP32*(1+INDEX('Annual Returns'!$B$4:$B$157,MATCH($A32+40,'Annual Returns'!$A$4:$A$157,0)))-Inputs!$B$2*Inputs!$B$3*(1+Inputs!$B$4)^40))</f>
        <v/>
      </c>
      <c r="AR32" s="16">
        <f>IF(OR(42&gt;Inputs!$B$5,$B32=""),"",MAX(0,AQ32*(1+INDEX('Annual Returns'!$B$4:$B$157,MATCH($A32+41,'Annual Returns'!$A$4:$A$157,0)))-Inputs!$B$2*Inputs!$B$3*(1+Inputs!$B$4)^41))</f>
        <v/>
      </c>
      <c r="AS32" s="16">
        <f>IF(OR(43&gt;Inputs!$B$5,$B32=""),"",MAX(0,AR32*(1+INDEX('Annual Returns'!$B$4:$B$157,MATCH($A32+42,'Annual Returns'!$A$4:$A$157,0)))-Inputs!$B$2*Inputs!$B$3*(1+Inputs!$B$4)^42))</f>
        <v/>
      </c>
      <c r="AT32" s="16">
        <f>IF(OR(44&gt;Inputs!$B$5,$B32=""),"",MAX(0,AS32*(1+INDEX('Annual Returns'!$B$4:$B$157,MATCH($A32+43,'Annual Returns'!$A$4:$A$157,0)))-Inputs!$B$2*Inputs!$B$3*(1+Inputs!$B$4)^43))</f>
        <v/>
      </c>
      <c r="AU32" s="16">
        <f>IF(OR(45&gt;Inputs!$B$5,$B32=""),"",MAX(0,AT32*(1+INDEX('Annual Returns'!$B$4:$B$157,MATCH($A32+44,'Annual Returns'!$A$4:$A$157,0)))-Inputs!$B$2*Inputs!$B$3*(1+Inputs!$B$4)^44))</f>
        <v/>
      </c>
      <c r="AV32" s="16">
        <f>IF(OR(46&gt;Inputs!$B$5,$B32=""),"",MAX(0,AU32*(1+INDEX('Annual Returns'!$B$4:$B$157,MATCH($A32+45,'Annual Returns'!$A$4:$A$157,0)))-Inputs!$B$2*Inputs!$B$3*(1+Inputs!$B$4)^45))</f>
        <v/>
      </c>
      <c r="AW32" s="16">
        <f>IF(OR(47&gt;Inputs!$B$5,$B32=""),"",MAX(0,AV32*(1+INDEX('Annual Returns'!$B$4:$B$157,MATCH($A32+46,'Annual Returns'!$A$4:$A$157,0)))-Inputs!$B$2*Inputs!$B$3*(1+Inputs!$B$4)^46))</f>
        <v/>
      </c>
      <c r="AX32" s="16">
        <f>IF(OR(48&gt;Inputs!$B$5,$B32=""),"",MAX(0,AW32*(1+INDEX('Annual Returns'!$B$4:$B$157,MATCH($A32+47,'Annual Returns'!$A$4:$A$157,0)))-Inputs!$B$2*Inputs!$B$3*(1+Inputs!$B$4)^47))</f>
        <v/>
      </c>
      <c r="AY32" s="16">
        <f>IF(OR(49&gt;Inputs!$B$5,$B32=""),"",MAX(0,AX32*(1+INDEX('Annual Returns'!$B$4:$B$157,MATCH($A32+48,'Annual Returns'!$A$4:$A$157,0)))-Inputs!$B$2*Inputs!$B$3*(1+Inputs!$B$4)^48))</f>
        <v/>
      </c>
      <c r="AZ32" s="16">
        <f>IF(OR(50&gt;Inputs!$B$5,$B32=""),"",MAX(0,AY32*(1+INDEX('Annual Returns'!$B$4:$B$157,MATCH($A32+49,'Annual Returns'!$A$4:$A$157,0)))-Inputs!$B$2*Inputs!$B$3*(1+Inputs!$B$4)^49))</f>
        <v/>
      </c>
      <c r="BA32" s="16">
        <f>IF(B32="","",INDEX(C32:AZ32,Inputs!$B$5))</f>
        <v/>
      </c>
      <c r="BB32">
        <f>IF(BA32="","",IF(BA32&gt;0,1,0))</f>
        <v/>
      </c>
      <c r="BC32">
        <f>IF(BB32="","",IF(BB32=1,"",MATCH(0,C32:AZ32,0)))</f>
        <v/>
      </c>
    </row>
    <row r="33">
      <c r="A33" t="n">
        <v>1901</v>
      </c>
      <c r="B33" s="16">
        <f>IF(OR($A33+Inputs!$B$5-1&gt;Inputs!$B$7,Inputs!$B$5&gt;50),"",Inputs!$B$2)</f>
        <v/>
      </c>
      <c r="C33" s="16">
        <f>IF(OR(1&gt;Inputs!$B$5,$B33=""),"",MAX(0,B33*(1+INDEX('Annual Returns'!$B$4:$B$157,MATCH($A33+0,'Annual Returns'!$A$4:$A$157,0)))-Inputs!$B$2*Inputs!$B$3*(1+Inputs!$B$4)^0))</f>
        <v/>
      </c>
      <c r="D33" s="16">
        <f>IF(OR(2&gt;Inputs!$B$5,$B33=""),"",MAX(0,C33*(1+INDEX('Annual Returns'!$B$4:$B$157,MATCH($A33+1,'Annual Returns'!$A$4:$A$157,0)))-Inputs!$B$2*Inputs!$B$3*(1+Inputs!$B$4)^1))</f>
        <v/>
      </c>
      <c r="E33" s="16">
        <f>IF(OR(3&gt;Inputs!$B$5,$B33=""),"",MAX(0,D33*(1+INDEX('Annual Returns'!$B$4:$B$157,MATCH($A33+2,'Annual Returns'!$A$4:$A$157,0)))-Inputs!$B$2*Inputs!$B$3*(1+Inputs!$B$4)^2))</f>
        <v/>
      </c>
      <c r="F33" s="16">
        <f>IF(OR(4&gt;Inputs!$B$5,$B33=""),"",MAX(0,E33*(1+INDEX('Annual Returns'!$B$4:$B$157,MATCH($A33+3,'Annual Returns'!$A$4:$A$157,0)))-Inputs!$B$2*Inputs!$B$3*(1+Inputs!$B$4)^3))</f>
        <v/>
      </c>
      <c r="G33" s="16">
        <f>IF(OR(5&gt;Inputs!$B$5,$B33=""),"",MAX(0,F33*(1+INDEX('Annual Returns'!$B$4:$B$157,MATCH($A33+4,'Annual Returns'!$A$4:$A$157,0)))-Inputs!$B$2*Inputs!$B$3*(1+Inputs!$B$4)^4))</f>
        <v/>
      </c>
      <c r="H33" s="16">
        <f>IF(OR(6&gt;Inputs!$B$5,$B33=""),"",MAX(0,G33*(1+INDEX('Annual Returns'!$B$4:$B$157,MATCH($A33+5,'Annual Returns'!$A$4:$A$157,0)))-Inputs!$B$2*Inputs!$B$3*(1+Inputs!$B$4)^5))</f>
        <v/>
      </c>
      <c r="I33" s="16">
        <f>IF(OR(7&gt;Inputs!$B$5,$B33=""),"",MAX(0,H33*(1+INDEX('Annual Returns'!$B$4:$B$157,MATCH($A33+6,'Annual Returns'!$A$4:$A$157,0)))-Inputs!$B$2*Inputs!$B$3*(1+Inputs!$B$4)^6))</f>
        <v/>
      </c>
      <c r="J33" s="16">
        <f>IF(OR(8&gt;Inputs!$B$5,$B33=""),"",MAX(0,I33*(1+INDEX('Annual Returns'!$B$4:$B$157,MATCH($A33+7,'Annual Returns'!$A$4:$A$157,0)))-Inputs!$B$2*Inputs!$B$3*(1+Inputs!$B$4)^7))</f>
        <v/>
      </c>
      <c r="K33" s="16">
        <f>IF(OR(9&gt;Inputs!$B$5,$B33=""),"",MAX(0,J33*(1+INDEX('Annual Returns'!$B$4:$B$157,MATCH($A33+8,'Annual Returns'!$A$4:$A$157,0)))-Inputs!$B$2*Inputs!$B$3*(1+Inputs!$B$4)^8))</f>
        <v/>
      </c>
      <c r="L33" s="16">
        <f>IF(OR(10&gt;Inputs!$B$5,$B33=""),"",MAX(0,K33*(1+INDEX('Annual Returns'!$B$4:$B$157,MATCH($A33+9,'Annual Returns'!$A$4:$A$157,0)))-Inputs!$B$2*Inputs!$B$3*(1+Inputs!$B$4)^9))</f>
        <v/>
      </c>
      <c r="M33" s="16">
        <f>IF(OR(11&gt;Inputs!$B$5,$B33=""),"",MAX(0,L33*(1+INDEX('Annual Returns'!$B$4:$B$157,MATCH($A33+10,'Annual Returns'!$A$4:$A$157,0)))-Inputs!$B$2*Inputs!$B$3*(1+Inputs!$B$4)^10))</f>
        <v/>
      </c>
      <c r="N33" s="16">
        <f>IF(OR(12&gt;Inputs!$B$5,$B33=""),"",MAX(0,M33*(1+INDEX('Annual Returns'!$B$4:$B$157,MATCH($A33+11,'Annual Returns'!$A$4:$A$157,0)))-Inputs!$B$2*Inputs!$B$3*(1+Inputs!$B$4)^11))</f>
        <v/>
      </c>
      <c r="O33" s="16">
        <f>IF(OR(13&gt;Inputs!$B$5,$B33=""),"",MAX(0,N33*(1+INDEX('Annual Returns'!$B$4:$B$157,MATCH($A33+12,'Annual Returns'!$A$4:$A$157,0)))-Inputs!$B$2*Inputs!$B$3*(1+Inputs!$B$4)^12))</f>
        <v/>
      </c>
      <c r="P33" s="16">
        <f>IF(OR(14&gt;Inputs!$B$5,$B33=""),"",MAX(0,O33*(1+INDEX('Annual Returns'!$B$4:$B$157,MATCH($A33+13,'Annual Returns'!$A$4:$A$157,0)))-Inputs!$B$2*Inputs!$B$3*(1+Inputs!$B$4)^13))</f>
        <v/>
      </c>
      <c r="Q33" s="16">
        <f>IF(OR(15&gt;Inputs!$B$5,$B33=""),"",MAX(0,P33*(1+INDEX('Annual Returns'!$B$4:$B$157,MATCH($A33+14,'Annual Returns'!$A$4:$A$157,0)))-Inputs!$B$2*Inputs!$B$3*(1+Inputs!$B$4)^14))</f>
        <v/>
      </c>
      <c r="R33" s="16">
        <f>IF(OR(16&gt;Inputs!$B$5,$B33=""),"",MAX(0,Q33*(1+INDEX('Annual Returns'!$B$4:$B$157,MATCH($A33+15,'Annual Returns'!$A$4:$A$157,0)))-Inputs!$B$2*Inputs!$B$3*(1+Inputs!$B$4)^15))</f>
        <v/>
      </c>
      <c r="S33" s="16">
        <f>IF(OR(17&gt;Inputs!$B$5,$B33=""),"",MAX(0,R33*(1+INDEX('Annual Returns'!$B$4:$B$157,MATCH($A33+16,'Annual Returns'!$A$4:$A$157,0)))-Inputs!$B$2*Inputs!$B$3*(1+Inputs!$B$4)^16))</f>
        <v/>
      </c>
      <c r="T33" s="16">
        <f>IF(OR(18&gt;Inputs!$B$5,$B33=""),"",MAX(0,S33*(1+INDEX('Annual Returns'!$B$4:$B$157,MATCH($A33+17,'Annual Returns'!$A$4:$A$157,0)))-Inputs!$B$2*Inputs!$B$3*(1+Inputs!$B$4)^17))</f>
        <v/>
      </c>
      <c r="U33" s="16">
        <f>IF(OR(19&gt;Inputs!$B$5,$B33=""),"",MAX(0,T33*(1+INDEX('Annual Returns'!$B$4:$B$157,MATCH($A33+18,'Annual Returns'!$A$4:$A$157,0)))-Inputs!$B$2*Inputs!$B$3*(1+Inputs!$B$4)^18))</f>
        <v/>
      </c>
      <c r="V33" s="16">
        <f>IF(OR(20&gt;Inputs!$B$5,$B33=""),"",MAX(0,U33*(1+INDEX('Annual Returns'!$B$4:$B$157,MATCH($A33+19,'Annual Returns'!$A$4:$A$157,0)))-Inputs!$B$2*Inputs!$B$3*(1+Inputs!$B$4)^19))</f>
        <v/>
      </c>
      <c r="W33" s="16">
        <f>IF(OR(21&gt;Inputs!$B$5,$B33=""),"",MAX(0,V33*(1+INDEX('Annual Returns'!$B$4:$B$157,MATCH($A33+20,'Annual Returns'!$A$4:$A$157,0)))-Inputs!$B$2*Inputs!$B$3*(1+Inputs!$B$4)^20))</f>
        <v/>
      </c>
      <c r="X33" s="16">
        <f>IF(OR(22&gt;Inputs!$B$5,$B33=""),"",MAX(0,W33*(1+INDEX('Annual Returns'!$B$4:$B$157,MATCH($A33+21,'Annual Returns'!$A$4:$A$157,0)))-Inputs!$B$2*Inputs!$B$3*(1+Inputs!$B$4)^21))</f>
        <v/>
      </c>
      <c r="Y33" s="16">
        <f>IF(OR(23&gt;Inputs!$B$5,$B33=""),"",MAX(0,X33*(1+INDEX('Annual Returns'!$B$4:$B$157,MATCH($A33+22,'Annual Returns'!$A$4:$A$157,0)))-Inputs!$B$2*Inputs!$B$3*(1+Inputs!$B$4)^22))</f>
        <v/>
      </c>
      <c r="Z33" s="16">
        <f>IF(OR(24&gt;Inputs!$B$5,$B33=""),"",MAX(0,Y33*(1+INDEX('Annual Returns'!$B$4:$B$157,MATCH($A33+23,'Annual Returns'!$A$4:$A$157,0)))-Inputs!$B$2*Inputs!$B$3*(1+Inputs!$B$4)^23))</f>
        <v/>
      </c>
      <c r="AA33" s="16">
        <f>IF(OR(25&gt;Inputs!$B$5,$B33=""),"",MAX(0,Z33*(1+INDEX('Annual Returns'!$B$4:$B$157,MATCH($A33+24,'Annual Returns'!$A$4:$A$157,0)))-Inputs!$B$2*Inputs!$B$3*(1+Inputs!$B$4)^24))</f>
        <v/>
      </c>
      <c r="AB33" s="16">
        <f>IF(OR(26&gt;Inputs!$B$5,$B33=""),"",MAX(0,AA33*(1+INDEX('Annual Returns'!$B$4:$B$157,MATCH($A33+25,'Annual Returns'!$A$4:$A$157,0)))-Inputs!$B$2*Inputs!$B$3*(1+Inputs!$B$4)^25))</f>
        <v/>
      </c>
      <c r="AC33" s="16">
        <f>IF(OR(27&gt;Inputs!$B$5,$B33=""),"",MAX(0,AB33*(1+INDEX('Annual Returns'!$B$4:$B$157,MATCH($A33+26,'Annual Returns'!$A$4:$A$157,0)))-Inputs!$B$2*Inputs!$B$3*(1+Inputs!$B$4)^26))</f>
        <v/>
      </c>
      <c r="AD33" s="16">
        <f>IF(OR(28&gt;Inputs!$B$5,$B33=""),"",MAX(0,AC33*(1+INDEX('Annual Returns'!$B$4:$B$157,MATCH($A33+27,'Annual Returns'!$A$4:$A$157,0)))-Inputs!$B$2*Inputs!$B$3*(1+Inputs!$B$4)^27))</f>
        <v/>
      </c>
      <c r="AE33" s="16">
        <f>IF(OR(29&gt;Inputs!$B$5,$B33=""),"",MAX(0,AD33*(1+INDEX('Annual Returns'!$B$4:$B$157,MATCH($A33+28,'Annual Returns'!$A$4:$A$157,0)))-Inputs!$B$2*Inputs!$B$3*(1+Inputs!$B$4)^28))</f>
        <v/>
      </c>
      <c r="AF33" s="16">
        <f>IF(OR(30&gt;Inputs!$B$5,$B33=""),"",MAX(0,AE33*(1+INDEX('Annual Returns'!$B$4:$B$157,MATCH($A33+29,'Annual Returns'!$A$4:$A$157,0)))-Inputs!$B$2*Inputs!$B$3*(1+Inputs!$B$4)^29))</f>
        <v/>
      </c>
      <c r="AG33" s="16">
        <f>IF(OR(31&gt;Inputs!$B$5,$B33=""),"",MAX(0,AF33*(1+INDEX('Annual Returns'!$B$4:$B$157,MATCH($A33+30,'Annual Returns'!$A$4:$A$157,0)))-Inputs!$B$2*Inputs!$B$3*(1+Inputs!$B$4)^30))</f>
        <v/>
      </c>
      <c r="AH33" s="16">
        <f>IF(OR(32&gt;Inputs!$B$5,$B33=""),"",MAX(0,AG33*(1+INDEX('Annual Returns'!$B$4:$B$157,MATCH($A33+31,'Annual Returns'!$A$4:$A$157,0)))-Inputs!$B$2*Inputs!$B$3*(1+Inputs!$B$4)^31))</f>
        <v/>
      </c>
      <c r="AI33" s="16">
        <f>IF(OR(33&gt;Inputs!$B$5,$B33=""),"",MAX(0,AH33*(1+INDEX('Annual Returns'!$B$4:$B$157,MATCH($A33+32,'Annual Returns'!$A$4:$A$157,0)))-Inputs!$B$2*Inputs!$B$3*(1+Inputs!$B$4)^32))</f>
        <v/>
      </c>
      <c r="AJ33" s="16">
        <f>IF(OR(34&gt;Inputs!$B$5,$B33=""),"",MAX(0,AI33*(1+INDEX('Annual Returns'!$B$4:$B$157,MATCH($A33+33,'Annual Returns'!$A$4:$A$157,0)))-Inputs!$B$2*Inputs!$B$3*(1+Inputs!$B$4)^33))</f>
        <v/>
      </c>
      <c r="AK33" s="16">
        <f>IF(OR(35&gt;Inputs!$B$5,$B33=""),"",MAX(0,AJ33*(1+INDEX('Annual Returns'!$B$4:$B$157,MATCH($A33+34,'Annual Returns'!$A$4:$A$157,0)))-Inputs!$B$2*Inputs!$B$3*(1+Inputs!$B$4)^34))</f>
        <v/>
      </c>
      <c r="AL33" s="16">
        <f>IF(OR(36&gt;Inputs!$B$5,$B33=""),"",MAX(0,AK33*(1+INDEX('Annual Returns'!$B$4:$B$157,MATCH($A33+35,'Annual Returns'!$A$4:$A$157,0)))-Inputs!$B$2*Inputs!$B$3*(1+Inputs!$B$4)^35))</f>
        <v/>
      </c>
      <c r="AM33" s="16">
        <f>IF(OR(37&gt;Inputs!$B$5,$B33=""),"",MAX(0,AL33*(1+INDEX('Annual Returns'!$B$4:$B$157,MATCH($A33+36,'Annual Returns'!$A$4:$A$157,0)))-Inputs!$B$2*Inputs!$B$3*(1+Inputs!$B$4)^36))</f>
        <v/>
      </c>
      <c r="AN33" s="16">
        <f>IF(OR(38&gt;Inputs!$B$5,$B33=""),"",MAX(0,AM33*(1+INDEX('Annual Returns'!$B$4:$B$157,MATCH($A33+37,'Annual Returns'!$A$4:$A$157,0)))-Inputs!$B$2*Inputs!$B$3*(1+Inputs!$B$4)^37))</f>
        <v/>
      </c>
      <c r="AO33" s="16">
        <f>IF(OR(39&gt;Inputs!$B$5,$B33=""),"",MAX(0,AN33*(1+INDEX('Annual Returns'!$B$4:$B$157,MATCH($A33+38,'Annual Returns'!$A$4:$A$157,0)))-Inputs!$B$2*Inputs!$B$3*(1+Inputs!$B$4)^38))</f>
        <v/>
      </c>
      <c r="AP33" s="16">
        <f>IF(OR(40&gt;Inputs!$B$5,$B33=""),"",MAX(0,AO33*(1+INDEX('Annual Returns'!$B$4:$B$157,MATCH($A33+39,'Annual Returns'!$A$4:$A$157,0)))-Inputs!$B$2*Inputs!$B$3*(1+Inputs!$B$4)^39))</f>
        <v/>
      </c>
      <c r="AQ33" s="16">
        <f>IF(OR(41&gt;Inputs!$B$5,$B33=""),"",MAX(0,AP33*(1+INDEX('Annual Returns'!$B$4:$B$157,MATCH($A33+40,'Annual Returns'!$A$4:$A$157,0)))-Inputs!$B$2*Inputs!$B$3*(1+Inputs!$B$4)^40))</f>
        <v/>
      </c>
      <c r="AR33" s="16">
        <f>IF(OR(42&gt;Inputs!$B$5,$B33=""),"",MAX(0,AQ33*(1+INDEX('Annual Returns'!$B$4:$B$157,MATCH($A33+41,'Annual Returns'!$A$4:$A$157,0)))-Inputs!$B$2*Inputs!$B$3*(1+Inputs!$B$4)^41))</f>
        <v/>
      </c>
      <c r="AS33" s="16">
        <f>IF(OR(43&gt;Inputs!$B$5,$B33=""),"",MAX(0,AR33*(1+INDEX('Annual Returns'!$B$4:$B$157,MATCH($A33+42,'Annual Returns'!$A$4:$A$157,0)))-Inputs!$B$2*Inputs!$B$3*(1+Inputs!$B$4)^42))</f>
        <v/>
      </c>
      <c r="AT33" s="16">
        <f>IF(OR(44&gt;Inputs!$B$5,$B33=""),"",MAX(0,AS33*(1+INDEX('Annual Returns'!$B$4:$B$157,MATCH($A33+43,'Annual Returns'!$A$4:$A$157,0)))-Inputs!$B$2*Inputs!$B$3*(1+Inputs!$B$4)^43))</f>
        <v/>
      </c>
      <c r="AU33" s="16">
        <f>IF(OR(45&gt;Inputs!$B$5,$B33=""),"",MAX(0,AT33*(1+INDEX('Annual Returns'!$B$4:$B$157,MATCH($A33+44,'Annual Returns'!$A$4:$A$157,0)))-Inputs!$B$2*Inputs!$B$3*(1+Inputs!$B$4)^44))</f>
        <v/>
      </c>
      <c r="AV33" s="16">
        <f>IF(OR(46&gt;Inputs!$B$5,$B33=""),"",MAX(0,AU33*(1+INDEX('Annual Returns'!$B$4:$B$157,MATCH($A33+45,'Annual Returns'!$A$4:$A$157,0)))-Inputs!$B$2*Inputs!$B$3*(1+Inputs!$B$4)^45))</f>
        <v/>
      </c>
      <c r="AW33" s="16">
        <f>IF(OR(47&gt;Inputs!$B$5,$B33=""),"",MAX(0,AV33*(1+INDEX('Annual Returns'!$B$4:$B$157,MATCH($A33+46,'Annual Returns'!$A$4:$A$157,0)))-Inputs!$B$2*Inputs!$B$3*(1+Inputs!$B$4)^46))</f>
        <v/>
      </c>
      <c r="AX33" s="16">
        <f>IF(OR(48&gt;Inputs!$B$5,$B33=""),"",MAX(0,AW33*(1+INDEX('Annual Returns'!$B$4:$B$157,MATCH($A33+47,'Annual Returns'!$A$4:$A$157,0)))-Inputs!$B$2*Inputs!$B$3*(1+Inputs!$B$4)^47))</f>
        <v/>
      </c>
      <c r="AY33" s="16">
        <f>IF(OR(49&gt;Inputs!$B$5,$B33=""),"",MAX(0,AX33*(1+INDEX('Annual Returns'!$B$4:$B$157,MATCH($A33+48,'Annual Returns'!$A$4:$A$157,0)))-Inputs!$B$2*Inputs!$B$3*(1+Inputs!$B$4)^48))</f>
        <v/>
      </c>
      <c r="AZ33" s="16">
        <f>IF(OR(50&gt;Inputs!$B$5,$B33=""),"",MAX(0,AY33*(1+INDEX('Annual Returns'!$B$4:$B$157,MATCH($A33+49,'Annual Returns'!$A$4:$A$157,0)))-Inputs!$B$2*Inputs!$B$3*(1+Inputs!$B$4)^49))</f>
        <v/>
      </c>
      <c r="BA33" s="16">
        <f>IF(B33="","",INDEX(C33:AZ33,Inputs!$B$5))</f>
        <v/>
      </c>
      <c r="BB33">
        <f>IF(BA33="","",IF(BA33&gt;0,1,0))</f>
        <v/>
      </c>
      <c r="BC33">
        <f>IF(BB33="","",IF(BB33=1,"",MATCH(0,C33:AZ33,0)))</f>
        <v/>
      </c>
    </row>
    <row r="34">
      <c r="A34" t="n">
        <v>1902</v>
      </c>
      <c r="B34" s="16">
        <f>IF(OR($A34+Inputs!$B$5-1&gt;Inputs!$B$7,Inputs!$B$5&gt;50),"",Inputs!$B$2)</f>
        <v/>
      </c>
      <c r="C34" s="16">
        <f>IF(OR(1&gt;Inputs!$B$5,$B34=""),"",MAX(0,B34*(1+INDEX('Annual Returns'!$B$4:$B$157,MATCH($A34+0,'Annual Returns'!$A$4:$A$157,0)))-Inputs!$B$2*Inputs!$B$3*(1+Inputs!$B$4)^0))</f>
        <v/>
      </c>
      <c r="D34" s="16">
        <f>IF(OR(2&gt;Inputs!$B$5,$B34=""),"",MAX(0,C34*(1+INDEX('Annual Returns'!$B$4:$B$157,MATCH($A34+1,'Annual Returns'!$A$4:$A$157,0)))-Inputs!$B$2*Inputs!$B$3*(1+Inputs!$B$4)^1))</f>
        <v/>
      </c>
      <c r="E34" s="16">
        <f>IF(OR(3&gt;Inputs!$B$5,$B34=""),"",MAX(0,D34*(1+INDEX('Annual Returns'!$B$4:$B$157,MATCH($A34+2,'Annual Returns'!$A$4:$A$157,0)))-Inputs!$B$2*Inputs!$B$3*(1+Inputs!$B$4)^2))</f>
        <v/>
      </c>
      <c r="F34" s="16">
        <f>IF(OR(4&gt;Inputs!$B$5,$B34=""),"",MAX(0,E34*(1+INDEX('Annual Returns'!$B$4:$B$157,MATCH($A34+3,'Annual Returns'!$A$4:$A$157,0)))-Inputs!$B$2*Inputs!$B$3*(1+Inputs!$B$4)^3))</f>
        <v/>
      </c>
      <c r="G34" s="16">
        <f>IF(OR(5&gt;Inputs!$B$5,$B34=""),"",MAX(0,F34*(1+INDEX('Annual Returns'!$B$4:$B$157,MATCH($A34+4,'Annual Returns'!$A$4:$A$157,0)))-Inputs!$B$2*Inputs!$B$3*(1+Inputs!$B$4)^4))</f>
        <v/>
      </c>
      <c r="H34" s="16">
        <f>IF(OR(6&gt;Inputs!$B$5,$B34=""),"",MAX(0,G34*(1+INDEX('Annual Returns'!$B$4:$B$157,MATCH($A34+5,'Annual Returns'!$A$4:$A$157,0)))-Inputs!$B$2*Inputs!$B$3*(1+Inputs!$B$4)^5))</f>
        <v/>
      </c>
      <c r="I34" s="16">
        <f>IF(OR(7&gt;Inputs!$B$5,$B34=""),"",MAX(0,H34*(1+INDEX('Annual Returns'!$B$4:$B$157,MATCH($A34+6,'Annual Returns'!$A$4:$A$157,0)))-Inputs!$B$2*Inputs!$B$3*(1+Inputs!$B$4)^6))</f>
        <v/>
      </c>
      <c r="J34" s="16">
        <f>IF(OR(8&gt;Inputs!$B$5,$B34=""),"",MAX(0,I34*(1+INDEX('Annual Returns'!$B$4:$B$157,MATCH($A34+7,'Annual Returns'!$A$4:$A$157,0)))-Inputs!$B$2*Inputs!$B$3*(1+Inputs!$B$4)^7))</f>
        <v/>
      </c>
      <c r="K34" s="16">
        <f>IF(OR(9&gt;Inputs!$B$5,$B34=""),"",MAX(0,J34*(1+INDEX('Annual Returns'!$B$4:$B$157,MATCH($A34+8,'Annual Returns'!$A$4:$A$157,0)))-Inputs!$B$2*Inputs!$B$3*(1+Inputs!$B$4)^8))</f>
        <v/>
      </c>
      <c r="L34" s="16">
        <f>IF(OR(10&gt;Inputs!$B$5,$B34=""),"",MAX(0,K34*(1+INDEX('Annual Returns'!$B$4:$B$157,MATCH($A34+9,'Annual Returns'!$A$4:$A$157,0)))-Inputs!$B$2*Inputs!$B$3*(1+Inputs!$B$4)^9))</f>
        <v/>
      </c>
      <c r="M34" s="16">
        <f>IF(OR(11&gt;Inputs!$B$5,$B34=""),"",MAX(0,L34*(1+INDEX('Annual Returns'!$B$4:$B$157,MATCH($A34+10,'Annual Returns'!$A$4:$A$157,0)))-Inputs!$B$2*Inputs!$B$3*(1+Inputs!$B$4)^10))</f>
        <v/>
      </c>
      <c r="N34" s="16">
        <f>IF(OR(12&gt;Inputs!$B$5,$B34=""),"",MAX(0,M34*(1+INDEX('Annual Returns'!$B$4:$B$157,MATCH($A34+11,'Annual Returns'!$A$4:$A$157,0)))-Inputs!$B$2*Inputs!$B$3*(1+Inputs!$B$4)^11))</f>
        <v/>
      </c>
      <c r="O34" s="16">
        <f>IF(OR(13&gt;Inputs!$B$5,$B34=""),"",MAX(0,N34*(1+INDEX('Annual Returns'!$B$4:$B$157,MATCH($A34+12,'Annual Returns'!$A$4:$A$157,0)))-Inputs!$B$2*Inputs!$B$3*(1+Inputs!$B$4)^12))</f>
        <v/>
      </c>
      <c r="P34" s="16">
        <f>IF(OR(14&gt;Inputs!$B$5,$B34=""),"",MAX(0,O34*(1+INDEX('Annual Returns'!$B$4:$B$157,MATCH($A34+13,'Annual Returns'!$A$4:$A$157,0)))-Inputs!$B$2*Inputs!$B$3*(1+Inputs!$B$4)^13))</f>
        <v/>
      </c>
      <c r="Q34" s="16">
        <f>IF(OR(15&gt;Inputs!$B$5,$B34=""),"",MAX(0,P34*(1+INDEX('Annual Returns'!$B$4:$B$157,MATCH($A34+14,'Annual Returns'!$A$4:$A$157,0)))-Inputs!$B$2*Inputs!$B$3*(1+Inputs!$B$4)^14))</f>
        <v/>
      </c>
      <c r="R34" s="16">
        <f>IF(OR(16&gt;Inputs!$B$5,$B34=""),"",MAX(0,Q34*(1+INDEX('Annual Returns'!$B$4:$B$157,MATCH($A34+15,'Annual Returns'!$A$4:$A$157,0)))-Inputs!$B$2*Inputs!$B$3*(1+Inputs!$B$4)^15))</f>
        <v/>
      </c>
      <c r="S34" s="16">
        <f>IF(OR(17&gt;Inputs!$B$5,$B34=""),"",MAX(0,R34*(1+INDEX('Annual Returns'!$B$4:$B$157,MATCH($A34+16,'Annual Returns'!$A$4:$A$157,0)))-Inputs!$B$2*Inputs!$B$3*(1+Inputs!$B$4)^16))</f>
        <v/>
      </c>
      <c r="T34" s="16">
        <f>IF(OR(18&gt;Inputs!$B$5,$B34=""),"",MAX(0,S34*(1+INDEX('Annual Returns'!$B$4:$B$157,MATCH($A34+17,'Annual Returns'!$A$4:$A$157,0)))-Inputs!$B$2*Inputs!$B$3*(1+Inputs!$B$4)^17))</f>
        <v/>
      </c>
      <c r="U34" s="16">
        <f>IF(OR(19&gt;Inputs!$B$5,$B34=""),"",MAX(0,T34*(1+INDEX('Annual Returns'!$B$4:$B$157,MATCH($A34+18,'Annual Returns'!$A$4:$A$157,0)))-Inputs!$B$2*Inputs!$B$3*(1+Inputs!$B$4)^18))</f>
        <v/>
      </c>
      <c r="V34" s="16">
        <f>IF(OR(20&gt;Inputs!$B$5,$B34=""),"",MAX(0,U34*(1+INDEX('Annual Returns'!$B$4:$B$157,MATCH($A34+19,'Annual Returns'!$A$4:$A$157,0)))-Inputs!$B$2*Inputs!$B$3*(1+Inputs!$B$4)^19))</f>
        <v/>
      </c>
      <c r="W34" s="16">
        <f>IF(OR(21&gt;Inputs!$B$5,$B34=""),"",MAX(0,V34*(1+INDEX('Annual Returns'!$B$4:$B$157,MATCH($A34+20,'Annual Returns'!$A$4:$A$157,0)))-Inputs!$B$2*Inputs!$B$3*(1+Inputs!$B$4)^20))</f>
        <v/>
      </c>
      <c r="X34" s="16">
        <f>IF(OR(22&gt;Inputs!$B$5,$B34=""),"",MAX(0,W34*(1+INDEX('Annual Returns'!$B$4:$B$157,MATCH($A34+21,'Annual Returns'!$A$4:$A$157,0)))-Inputs!$B$2*Inputs!$B$3*(1+Inputs!$B$4)^21))</f>
        <v/>
      </c>
      <c r="Y34" s="16">
        <f>IF(OR(23&gt;Inputs!$B$5,$B34=""),"",MAX(0,X34*(1+INDEX('Annual Returns'!$B$4:$B$157,MATCH($A34+22,'Annual Returns'!$A$4:$A$157,0)))-Inputs!$B$2*Inputs!$B$3*(1+Inputs!$B$4)^22))</f>
        <v/>
      </c>
      <c r="Z34" s="16">
        <f>IF(OR(24&gt;Inputs!$B$5,$B34=""),"",MAX(0,Y34*(1+INDEX('Annual Returns'!$B$4:$B$157,MATCH($A34+23,'Annual Returns'!$A$4:$A$157,0)))-Inputs!$B$2*Inputs!$B$3*(1+Inputs!$B$4)^23))</f>
        <v/>
      </c>
      <c r="AA34" s="16">
        <f>IF(OR(25&gt;Inputs!$B$5,$B34=""),"",MAX(0,Z34*(1+INDEX('Annual Returns'!$B$4:$B$157,MATCH($A34+24,'Annual Returns'!$A$4:$A$157,0)))-Inputs!$B$2*Inputs!$B$3*(1+Inputs!$B$4)^24))</f>
        <v/>
      </c>
      <c r="AB34" s="16">
        <f>IF(OR(26&gt;Inputs!$B$5,$B34=""),"",MAX(0,AA34*(1+INDEX('Annual Returns'!$B$4:$B$157,MATCH($A34+25,'Annual Returns'!$A$4:$A$157,0)))-Inputs!$B$2*Inputs!$B$3*(1+Inputs!$B$4)^25))</f>
        <v/>
      </c>
      <c r="AC34" s="16">
        <f>IF(OR(27&gt;Inputs!$B$5,$B34=""),"",MAX(0,AB34*(1+INDEX('Annual Returns'!$B$4:$B$157,MATCH($A34+26,'Annual Returns'!$A$4:$A$157,0)))-Inputs!$B$2*Inputs!$B$3*(1+Inputs!$B$4)^26))</f>
        <v/>
      </c>
      <c r="AD34" s="16">
        <f>IF(OR(28&gt;Inputs!$B$5,$B34=""),"",MAX(0,AC34*(1+INDEX('Annual Returns'!$B$4:$B$157,MATCH($A34+27,'Annual Returns'!$A$4:$A$157,0)))-Inputs!$B$2*Inputs!$B$3*(1+Inputs!$B$4)^27))</f>
        <v/>
      </c>
      <c r="AE34" s="16">
        <f>IF(OR(29&gt;Inputs!$B$5,$B34=""),"",MAX(0,AD34*(1+INDEX('Annual Returns'!$B$4:$B$157,MATCH($A34+28,'Annual Returns'!$A$4:$A$157,0)))-Inputs!$B$2*Inputs!$B$3*(1+Inputs!$B$4)^28))</f>
        <v/>
      </c>
      <c r="AF34" s="16">
        <f>IF(OR(30&gt;Inputs!$B$5,$B34=""),"",MAX(0,AE34*(1+INDEX('Annual Returns'!$B$4:$B$157,MATCH($A34+29,'Annual Returns'!$A$4:$A$157,0)))-Inputs!$B$2*Inputs!$B$3*(1+Inputs!$B$4)^29))</f>
        <v/>
      </c>
      <c r="AG34" s="16">
        <f>IF(OR(31&gt;Inputs!$B$5,$B34=""),"",MAX(0,AF34*(1+INDEX('Annual Returns'!$B$4:$B$157,MATCH($A34+30,'Annual Returns'!$A$4:$A$157,0)))-Inputs!$B$2*Inputs!$B$3*(1+Inputs!$B$4)^30))</f>
        <v/>
      </c>
      <c r="AH34" s="16">
        <f>IF(OR(32&gt;Inputs!$B$5,$B34=""),"",MAX(0,AG34*(1+INDEX('Annual Returns'!$B$4:$B$157,MATCH($A34+31,'Annual Returns'!$A$4:$A$157,0)))-Inputs!$B$2*Inputs!$B$3*(1+Inputs!$B$4)^31))</f>
        <v/>
      </c>
      <c r="AI34" s="16">
        <f>IF(OR(33&gt;Inputs!$B$5,$B34=""),"",MAX(0,AH34*(1+INDEX('Annual Returns'!$B$4:$B$157,MATCH($A34+32,'Annual Returns'!$A$4:$A$157,0)))-Inputs!$B$2*Inputs!$B$3*(1+Inputs!$B$4)^32))</f>
        <v/>
      </c>
      <c r="AJ34" s="16">
        <f>IF(OR(34&gt;Inputs!$B$5,$B34=""),"",MAX(0,AI34*(1+INDEX('Annual Returns'!$B$4:$B$157,MATCH($A34+33,'Annual Returns'!$A$4:$A$157,0)))-Inputs!$B$2*Inputs!$B$3*(1+Inputs!$B$4)^33))</f>
        <v/>
      </c>
      <c r="AK34" s="16">
        <f>IF(OR(35&gt;Inputs!$B$5,$B34=""),"",MAX(0,AJ34*(1+INDEX('Annual Returns'!$B$4:$B$157,MATCH($A34+34,'Annual Returns'!$A$4:$A$157,0)))-Inputs!$B$2*Inputs!$B$3*(1+Inputs!$B$4)^34))</f>
        <v/>
      </c>
      <c r="AL34" s="16">
        <f>IF(OR(36&gt;Inputs!$B$5,$B34=""),"",MAX(0,AK34*(1+INDEX('Annual Returns'!$B$4:$B$157,MATCH($A34+35,'Annual Returns'!$A$4:$A$157,0)))-Inputs!$B$2*Inputs!$B$3*(1+Inputs!$B$4)^35))</f>
        <v/>
      </c>
      <c r="AM34" s="16">
        <f>IF(OR(37&gt;Inputs!$B$5,$B34=""),"",MAX(0,AL34*(1+INDEX('Annual Returns'!$B$4:$B$157,MATCH($A34+36,'Annual Returns'!$A$4:$A$157,0)))-Inputs!$B$2*Inputs!$B$3*(1+Inputs!$B$4)^36))</f>
        <v/>
      </c>
      <c r="AN34" s="16">
        <f>IF(OR(38&gt;Inputs!$B$5,$B34=""),"",MAX(0,AM34*(1+INDEX('Annual Returns'!$B$4:$B$157,MATCH($A34+37,'Annual Returns'!$A$4:$A$157,0)))-Inputs!$B$2*Inputs!$B$3*(1+Inputs!$B$4)^37))</f>
        <v/>
      </c>
      <c r="AO34" s="16">
        <f>IF(OR(39&gt;Inputs!$B$5,$B34=""),"",MAX(0,AN34*(1+INDEX('Annual Returns'!$B$4:$B$157,MATCH($A34+38,'Annual Returns'!$A$4:$A$157,0)))-Inputs!$B$2*Inputs!$B$3*(1+Inputs!$B$4)^38))</f>
        <v/>
      </c>
      <c r="AP34" s="16">
        <f>IF(OR(40&gt;Inputs!$B$5,$B34=""),"",MAX(0,AO34*(1+INDEX('Annual Returns'!$B$4:$B$157,MATCH($A34+39,'Annual Returns'!$A$4:$A$157,0)))-Inputs!$B$2*Inputs!$B$3*(1+Inputs!$B$4)^39))</f>
        <v/>
      </c>
      <c r="AQ34" s="16">
        <f>IF(OR(41&gt;Inputs!$B$5,$B34=""),"",MAX(0,AP34*(1+INDEX('Annual Returns'!$B$4:$B$157,MATCH($A34+40,'Annual Returns'!$A$4:$A$157,0)))-Inputs!$B$2*Inputs!$B$3*(1+Inputs!$B$4)^40))</f>
        <v/>
      </c>
      <c r="AR34" s="16">
        <f>IF(OR(42&gt;Inputs!$B$5,$B34=""),"",MAX(0,AQ34*(1+INDEX('Annual Returns'!$B$4:$B$157,MATCH($A34+41,'Annual Returns'!$A$4:$A$157,0)))-Inputs!$B$2*Inputs!$B$3*(1+Inputs!$B$4)^41))</f>
        <v/>
      </c>
      <c r="AS34" s="16">
        <f>IF(OR(43&gt;Inputs!$B$5,$B34=""),"",MAX(0,AR34*(1+INDEX('Annual Returns'!$B$4:$B$157,MATCH($A34+42,'Annual Returns'!$A$4:$A$157,0)))-Inputs!$B$2*Inputs!$B$3*(1+Inputs!$B$4)^42))</f>
        <v/>
      </c>
      <c r="AT34" s="16">
        <f>IF(OR(44&gt;Inputs!$B$5,$B34=""),"",MAX(0,AS34*(1+INDEX('Annual Returns'!$B$4:$B$157,MATCH($A34+43,'Annual Returns'!$A$4:$A$157,0)))-Inputs!$B$2*Inputs!$B$3*(1+Inputs!$B$4)^43))</f>
        <v/>
      </c>
      <c r="AU34" s="16">
        <f>IF(OR(45&gt;Inputs!$B$5,$B34=""),"",MAX(0,AT34*(1+INDEX('Annual Returns'!$B$4:$B$157,MATCH($A34+44,'Annual Returns'!$A$4:$A$157,0)))-Inputs!$B$2*Inputs!$B$3*(1+Inputs!$B$4)^44))</f>
        <v/>
      </c>
      <c r="AV34" s="16">
        <f>IF(OR(46&gt;Inputs!$B$5,$B34=""),"",MAX(0,AU34*(1+INDEX('Annual Returns'!$B$4:$B$157,MATCH($A34+45,'Annual Returns'!$A$4:$A$157,0)))-Inputs!$B$2*Inputs!$B$3*(1+Inputs!$B$4)^45))</f>
        <v/>
      </c>
      <c r="AW34" s="16">
        <f>IF(OR(47&gt;Inputs!$B$5,$B34=""),"",MAX(0,AV34*(1+INDEX('Annual Returns'!$B$4:$B$157,MATCH($A34+46,'Annual Returns'!$A$4:$A$157,0)))-Inputs!$B$2*Inputs!$B$3*(1+Inputs!$B$4)^46))</f>
        <v/>
      </c>
      <c r="AX34" s="16">
        <f>IF(OR(48&gt;Inputs!$B$5,$B34=""),"",MAX(0,AW34*(1+INDEX('Annual Returns'!$B$4:$B$157,MATCH($A34+47,'Annual Returns'!$A$4:$A$157,0)))-Inputs!$B$2*Inputs!$B$3*(1+Inputs!$B$4)^47))</f>
        <v/>
      </c>
      <c r="AY34" s="16">
        <f>IF(OR(49&gt;Inputs!$B$5,$B34=""),"",MAX(0,AX34*(1+INDEX('Annual Returns'!$B$4:$B$157,MATCH($A34+48,'Annual Returns'!$A$4:$A$157,0)))-Inputs!$B$2*Inputs!$B$3*(1+Inputs!$B$4)^48))</f>
        <v/>
      </c>
      <c r="AZ34" s="16">
        <f>IF(OR(50&gt;Inputs!$B$5,$B34=""),"",MAX(0,AY34*(1+INDEX('Annual Returns'!$B$4:$B$157,MATCH($A34+49,'Annual Returns'!$A$4:$A$157,0)))-Inputs!$B$2*Inputs!$B$3*(1+Inputs!$B$4)^49))</f>
        <v/>
      </c>
      <c r="BA34" s="16">
        <f>IF(B34="","",INDEX(C34:AZ34,Inputs!$B$5))</f>
        <v/>
      </c>
      <c r="BB34">
        <f>IF(BA34="","",IF(BA34&gt;0,1,0))</f>
        <v/>
      </c>
      <c r="BC34">
        <f>IF(BB34="","",IF(BB34=1,"",MATCH(0,C34:AZ34,0)))</f>
        <v/>
      </c>
    </row>
    <row r="35">
      <c r="A35" t="n">
        <v>1903</v>
      </c>
      <c r="B35" s="16">
        <f>IF(OR($A35+Inputs!$B$5-1&gt;Inputs!$B$7,Inputs!$B$5&gt;50),"",Inputs!$B$2)</f>
        <v/>
      </c>
      <c r="C35" s="16">
        <f>IF(OR(1&gt;Inputs!$B$5,$B35=""),"",MAX(0,B35*(1+INDEX('Annual Returns'!$B$4:$B$157,MATCH($A35+0,'Annual Returns'!$A$4:$A$157,0)))-Inputs!$B$2*Inputs!$B$3*(1+Inputs!$B$4)^0))</f>
        <v/>
      </c>
      <c r="D35" s="16">
        <f>IF(OR(2&gt;Inputs!$B$5,$B35=""),"",MAX(0,C35*(1+INDEX('Annual Returns'!$B$4:$B$157,MATCH($A35+1,'Annual Returns'!$A$4:$A$157,0)))-Inputs!$B$2*Inputs!$B$3*(1+Inputs!$B$4)^1))</f>
        <v/>
      </c>
      <c r="E35" s="16">
        <f>IF(OR(3&gt;Inputs!$B$5,$B35=""),"",MAX(0,D35*(1+INDEX('Annual Returns'!$B$4:$B$157,MATCH($A35+2,'Annual Returns'!$A$4:$A$157,0)))-Inputs!$B$2*Inputs!$B$3*(1+Inputs!$B$4)^2))</f>
        <v/>
      </c>
      <c r="F35" s="16">
        <f>IF(OR(4&gt;Inputs!$B$5,$B35=""),"",MAX(0,E35*(1+INDEX('Annual Returns'!$B$4:$B$157,MATCH($A35+3,'Annual Returns'!$A$4:$A$157,0)))-Inputs!$B$2*Inputs!$B$3*(1+Inputs!$B$4)^3))</f>
        <v/>
      </c>
      <c r="G35" s="16">
        <f>IF(OR(5&gt;Inputs!$B$5,$B35=""),"",MAX(0,F35*(1+INDEX('Annual Returns'!$B$4:$B$157,MATCH($A35+4,'Annual Returns'!$A$4:$A$157,0)))-Inputs!$B$2*Inputs!$B$3*(1+Inputs!$B$4)^4))</f>
        <v/>
      </c>
      <c r="H35" s="16">
        <f>IF(OR(6&gt;Inputs!$B$5,$B35=""),"",MAX(0,G35*(1+INDEX('Annual Returns'!$B$4:$B$157,MATCH($A35+5,'Annual Returns'!$A$4:$A$157,0)))-Inputs!$B$2*Inputs!$B$3*(1+Inputs!$B$4)^5))</f>
        <v/>
      </c>
      <c r="I35" s="16">
        <f>IF(OR(7&gt;Inputs!$B$5,$B35=""),"",MAX(0,H35*(1+INDEX('Annual Returns'!$B$4:$B$157,MATCH($A35+6,'Annual Returns'!$A$4:$A$157,0)))-Inputs!$B$2*Inputs!$B$3*(1+Inputs!$B$4)^6))</f>
        <v/>
      </c>
      <c r="J35" s="16">
        <f>IF(OR(8&gt;Inputs!$B$5,$B35=""),"",MAX(0,I35*(1+INDEX('Annual Returns'!$B$4:$B$157,MATCH($A35+7,'Annual Returns'!$A$4:$A$157,0)))-Inputs!$B$2*Inputs!$B$3*(1+Inputs!$B$4)^7))</f>
        <v/>
      </c>
      <c r="K35" s="16">
        <f>IF(OR(9&gt;Inputs!$B$5,$B35=""),"",MAX(0,J35*(1+INDEX('Annual Returns'!$B$4:$B$157,MATCH($A35+8,'Annual Returns'!$A$4:$A$157,0)))-Inputs!$B$2*Inputs!$B$3*(1+Inputs!$B$4)^8))</f>
        <v/>
      </c>
      <c r="L35" s="16">
        <f>IF(OR(10&gt;Inputs!$B$5,$B35=""),"",MAX(0,K35*(1+INDEX('Annual Returns'!$B$4:$B$157,MATCH($A35+9,'Annual Returns'!$A$4:$A$157,0)))-Inputs!$B$2*Inputs!$B$3*(1+Inputs!$B$4)^9))</f>
        <v/>
      </c>
      <c r="M35" s="16">
        <f>IF(OR(11&gt;Inputs!$B$5,$B35=""),"",MAX(0,L35*(1+INDEX('Annual Returns'!$B$4:$B$157,MATCH($A35+10,'Annual Returns'!$A$4:$A$157,0)))-Inputs!$B$2*Inputs!$B$3*(1+Inputs!$B$4)^10))</f>
        <v/>
      </c>
      <c r="N35" s="16">
        <f>IF(OR(12&gt;Inputs!$B$5,$B35=""),"",MAX(0,M35*(1+INDEX('Annual Returns'!$B$4:$B$157,MATCH($A35+11,'Annual Returns'!$A$4:$A$157,0)))-Inputs!$B$2*Inputs!$B$3*(1+Inputs!$B$4)^11))</f>
        <v/>
      </c>
      <c r="O35" s="16">
        <f>IF(OR(13&gt;Inputs!$B$5,$B35=""),"",MAX(0,N35*(1+INDEX('Annual Returns'!$B$4:$B$157,MATCH($A35+12,'Annual Returns'!$A$4:$A$157,0)))-Inputs!$B$2*Inputs!$B$3*(1+Inputs!$B$4)^12))</f>
        <v/>
      </c>
      <c r="P35" s="16">
        <f>IF(OR(14&gt;Inputs!$B$5,$B35=""),"",MAX(0,O35*(1+INDEX('Annual Returns'!$B$4:$B$157,MATCH($A35+13,'Annual Returns'!$A$4:$A$157,0)))-Inputs!$B$2*Inputs!$B$3*(1+Inputs!$B$4)^13))</f>
        <v/>
      </c>
      <c r="Q35" s="16">
        <f>IF(OR(15&gt;Inputs!$B$5,$B35=""),"",MAX(0,P35*(1+INDEX('Annual Returns'!$B$4:$B$157,MATCH($A35+14,'Annual Returns'!$A$4:$A$157,0)))-Inputs!$B$2*Inputs!$B$3*(1+Inputs!$B$4)^14))</f>
        <v/>
      </c>
      <c r="R35" s="16">
        <f>IF(OR(16&gt;Inputs!$B$5,$B35=""),"",MAX(0,Q35*(1+INDEX('Annual Returns'!$B$4:$B$157,MATCH($A35+15,'Annual Returns'!$A$4:$A$157,0)))-Inputs!$B$2*Inputs!$B$3*(1+Inputs!$B$4)^15))</f>
        <v/>
      </c>
      <c r="S35" s="16">
        <f>IF(OR(17&gt;Inputs!$B$5,$B35=""),"",MAX(0,R35*(1+INDEX('Annual Returns'!$B$4:$B$157,MATCH($A35+16,'Annual Returns'!$A$4:$A$157,0)))-Inputs!$B$2*Inputs!$B$3*(1+Inputs!$B$4)^16))</f>
        <v/>
      </c>
      <c r="T35" s="16">
        <f>IF(OR(18&gt;Inputs!$B$5,$B35=""),"",MAX(0,S35*(1+INDEX('Annual Returns'!$B$4:$B$157,MATCH($A35+17,'Annual Returns'!$A$4:$A$157,0)))-Inputs!$B$2*Inputs!$B$3*(1+Inputs!$B$4)^17))</f>
        <v/>
      </c>
      <c r="U35" s="16">
        <f>IF(OR(19&gt;Inputs!$B$5,$B35=""),"",MAX(0,T35*(1+INDEX('Annual Returns'!$B$4:$B$157,MATCH($A35+18,'Annual Returns'!$A$4:$A$157,0)))-Inputs!$B$2*Inputs!$B$3*(1+Inputs!$B$4)^18))</f>
        <v/>
      </c>
      <c r="V35" s="16">
        <f>IF(OR(20&gt;Inputs!$B$5,$B35=""),"",MAX(0,U35*(1+INDEX('Annual Returns'!$B$4:$B$157,MATCH($A35+19,'Annual Returns'!$A$4:$A$157,0)))-Inputs!$B$2*Inputs!$B$3*(1+Inputs!$B$4)^19))</f>
        <v/>
      </c>
      <c r="W35" s="16">
        <f>IF(OR(21&gt;Inputs!$B$5,$B35=""),"",MAX(0,V35*(1+INDEX('Annual Returns'!$B$4:$B$157,MATCH($A35+20,'Annual Returns'!$A$4:$A$157,0)))-Inputs!$B$2*Inputs!$B$3*(1+Inputs!$B$4)^20))</f>
        <v/>
      </c>
      <c r="X35" s="16">
        <f>IF(OR(22&gt;Inputs!$B$5,$B35=""),"",MAX(0,W35*(1+INDEX('Annual Returns'!$B$4:$B$157,MATCH($A35+21,'Annual Returns'!$A$4:$A$157,0)))-Inputs!$B$2*Inputs!$B$3*(1+Inputs!$B$4)^21))</f>
        <v/>
      </c>
      <c r="Y35" s="16">
        <f>IF(OR(23&gt;Inputs!$B$5,$B35=""),"",MAX(0,X35*(1+INDEX('Annual Returns'!$B$4:$B$157,MATCH($A35+22,'Annual Returns'!$A$4:$A$157,0)))-Inputs!$B$2*Inputs!$B$3*(1+Inputs!$B$4)^22))</f>
        <v/>
      </c>
      <c r="Z35" s="16">
        <f>IF(OR(24&gt;Inputs!$B$5,$B35=""),"",MAX(0,Y35*(1+INDEX('Annual Returns'!$B$4:$B$157,MATCH($A35+23,'Annual Returns'!$A$4:$A$157,0)))-Inputs!$B$2*Inputs!$B$3*(1+Inputs!$B$4)^23))</f>
        <v/>
      </c>
      <c r="AA35" s="16">
        <f>IF(OR(25&gt;Inputs!$B$5,$B35=""),"",MAX(0,Z35*(1+INDEX('Annual Returns'!$B$4:$B$157,MATCH($A35+24,'Annual Returns'!$A$4:$A$157,0)))-Inputs!$B$2*Inputs!$B$3*(1+Inputs!$B$4)^24))</f>
        <v/>
      </c>
      <c r="AB35" s="16">
        <f>IF(OR(26&gt;Inputs!$B$5,$B35=""),"",MAX(0,AA35*(1+INDEX('Annual Returns'!$B$4:$B$157,MATCH($A35+25,'Annual Returns'!$A$4:$A$157,0)))-Inputs!$B$2*Inputs!$B$3*(1+Inputs!$B$4)^25))</f>
        <v/>
      </c>
      <c r="AC35" s="16">
        <f>IF(OR(27&gt;Inputs!$B$5,$B35=""),"",MAX(0,AB35*(1+INDEX('Annual Returns'!$B$4:$B$157,MATCH($A35+26,'Annual Returns'!$A$4:$A$157,0)))-Inputs!$B$2*Inputs!$B$3*(1+Inputs!$B$4)^26))</f>
        <v/>
      </c>
      <c r="AD35" s="16">
        <f>IF(OR(28&gt;Inputs!$B$5,$B35=""),"",MAX(0,AC35*(1+INDEX('Annual Returns'!$B$4:$B$157,MATCH($A35+27,'Annual Returns'!$A$4:$A$157,0)))-Inputs!$B$2*Inputs!$B$3*(1+Inputs!$B$4)^27))</f>
        <v/>
      </c>
      <c r="AE35" s="16">
        <f>IF(OR(29&gt;Inputs!$B$5,$B35=""),"",MAX(0,AD35*(1+INDEX('Annual Returns'!$B$4:$B$157,MATCH($A35+28,'Annual Returns'!$A$4:$A$157,0)))-Inputs!$B$2*Inputs!$B$3*(1+Inputs!$B$4)^28))</f>
        <v/>
      </c>
      <c r="AF35" s="16">
        <f>IF(OR(30&gt;Inputs!$B$5,$B35=""),"",MAX(0,AE35*(1+INDEX('Annual Returns'!$B$4:$B$157,MATCH($A35+29,'Annual Returns'!$A$4:$A$157,0)))-Inputs!$B$2*Inputs!$B$3*(1+Inputs!$B$4)^29))</f>
        <v/>
      </c>
      <c r="AG35" s="16">
        <f>IF(OR(31&gt;Inputs!$B$5,$B35=""),"",MAX(0,AF35*(1+INDEX('Annual Returns'!$B$4:$B$157,MATCH($A35+30,'Annual Returns'!$A$4:$A$157,0)))-Inputs!$B$2*Inputs!$B$3*(1+Inputs!$B$4)^30))</f>
        <v/>
      </c>
      <c r="AH35" s="16">
        <f>IF(OR(32&gt;Inputs!$B$5,$B35=""),"",MAX(0,AG35*(1+INDEX('Annual Returns'!$B$4:$B$157,MATCH($A35+31,'Annual Returns'!$A$4:$A$157,0)))-Inputs!$B$2*Inputs!$B$3*(1+Inputs!$B$4)^31))</f>
        <v/>
      </c>
      <c r="AI35" s="16">
        <f>IF(OR(33&gt;Inputs!$B$5,$B35=""),"",MAX(0,AH35*(1+INDEX('Annual Returns'!$B$4:$B$157,MATCH($A35+32,'Annual Returns'!$A$4:$A$157,0)))-Inputs!$B$2*Inputs!$B$3*(1+Inputs!$B$4)^32))</f>
        <v/>
      </c>
      <c r="AJ35" s="16">
        <f>IF(OR(34&gt;Inputs!$B$5,$B35=""),"",MAX(0,AI35*(1+INDEX('Annual Returns'!$B$4:$B$157,MATCH($A35+33,'Annual Returns'!$A$4:$A$157,0)))-Inputs!$B$2*Inputs!$B$3*(1+Inputs!$B$4)^33))</f>
        <v/>
      </c>
      <c r="AK35" s="16">
        <f>IF(OR(35&gt;Inputs!$B$5,$B35=""),"",MAX(0,AJ35*(1+INDEX('Annual Returns'!$B$4:$B$157,MATCH($A35+34,'Annual Returns'!$A$4:$A$157,0)))-Inputs!$B$2*Inputs!$B$3*(1+Inputs!$B$4)^34))</f>
        <v/>
      </c>
      <c r="AL35" s="16">
        <f>IF(OR(36&gt;Inputs!$B$5,$B35=""),"",MAX(0,AK35*(1+INDEX('Annual Returns'!$B$4:$B$157,MATCH($A35+35,'Annual Returns'!$A$4:$A$157,0)))-Inputs!$B$2*Inputs!$B$3*(1+Inputs!$B$4)^35))</f>
        <v/>
      </c>
      <c r="AM35" s="16">
        <f>IF(OR(37&gt;Inputs!$B$5,$B35=""),"",MAX(0,AL35*(1+INDEX('Annual Returns'!$B$4:$B$157,MATCH($A35+36,'Annual Returns'!$A$4:$A$157,0)))-Inputs!$B$2*Inputs!$B$3*(1+Inputs!$B$4)^36))</f>
        <v/>
      </c>
      <c r="AN35" s="16">
        <f>IF(OR(38&gt;Inputs!$B$5,$B35=""),"",MAX(0,AM35*(1+INDEX('Annual Returns'!$B$4:$B$157,MATCH($A35+37,'Annual Returns'!$A$4:$A$157,0)))-Inputs!$B$2*Inputs!$B$3*(1+Inputs!$B$4)^37))</f>
        <v/>
      </c>
      <c r="AO35" s="16">
        <f>IF(OR(39&gt;Inputs!$B$5,$B35=""),"",MAX(0,AN35*(1+INDEX('Annual Returns'!$B$4:$B$157,MATCH($A35+38,'Annual Returns'!$A$4:$A$157,0)))-Inputs!$B$2*Inputs!$B$3*(1+Inputs!$B$4)^38))</f>
        <v/>
      </c>
      <c r="AP35" s="16">
        <f>IF(OR(40&gt;Inputs!$B$5,$B35=""),"",MAX(0,AO35*(1+INDEX('Annual Returns'!$B$4:$B$157,MATCH($A35+39,'Annual Returns'!$A$4:$A$157,0)))-Inputs!$B$2*Inputs!$B$3*(1+Inputs!$B$4)^39))</f>
        <v/>
      </c>
      <c r="AQ35" s="16">
        <f>IF(OR(41&gt;Inputs!$B$5,$B35=""),"",MAX(0,AP35*(1+INDEX('Annual Returns'!$B$4:$B$157,MATCH($A35+40,'Annual Returns'!$A$4:$A$157,0)))-Inputs!$B$2*Inputs!$B$3*(1+Inputs!$B$4)^40))</f>
        <v/>
      </c>
      <c r="AR35" s="16">
        <f>IF(OR(42&gt;Inputs!$B$5,$B35=""),"",MAX(0,AQ35*(1+INDEX('Annual Returns'!$B$4:$B$157,MATCH($A35+41,'Annual Returns'!$A$4:$A$157,0)))-Inputs!$B$2*Inputs!$B$3*(1+Inputs!$B$4)^41))</f>
        <v/>
      </c>
      <c r="AS35" s="16">
        <f>IF(OR(43&gt;Inputs!$B$5,$B35=""),"",MAX(0,AR35*(1+INDEX('Annual Returns'!$B$4:$B$157,MATCH($A35+42,'Annual Returns'!$A$4:$A$157,0)))-Inputs!$B$2*Inputs!$B$3*(1+Inputs!$B$4)^42))</f>
        <v/>
      </c>
      <c r="AT35" s="16">
        <f>IF(OR(44&gt;Inputs!$B$5,$B35=""),"",MAX(0,AS35*(1+INDEX('Annual Returns'!$B$4:$B$157,MATCH($A35+43,'Annual Returns'!$A$4:$A$157,0)))-Inputs!$B$2*Inputs!$B$3*(1+Inputs!$B$4)^43))</f>
        <v/>
      </c>
      <c r="AU35" s="16">
        <f>IF(OR(45&gt;Inputs!$B$5,$B35=""),"",MAX(0,AT35*(1+INDEX('Annual Returns'!$B$4:$B$157,MATCH($A35+44,'Annual Returns'!$A$4:$A$157,0)))-Inputs!$B$2*Inputs!$B$3*(1+Inputs!$B$4)^44))</f>
        <v/>
      </c>
      <c r="AV35" s="16">
        <f>IF(OR(46&gt;Inputs!$B$5,$B35=""),"",MAX(0,AU35*(1+INDEX('Annual Returns'!$B$4:$B$157,MATCH($A35+45,'Annual Returns'!$A$4:$A$157,0)))-Inputs!$B$2*Inputs!$B$3*(1+Inputs!$B$4)^45))</f>
        <v/>
      </c>
      <c r="AW35" s="16">
        <f>IF(OR(47&gt;Inputs!$B$5,$B35=""),"",MAX(0,AV35*(1+INDEX('Annual Returns'!$B$4:$B$157,MATCH($A35+46,'Annual Returns'!$A$4:$A$157,0)))-Inputs!$B$2*Inputs!$B$3*(1+Inputs!$B$4)^46))</f>
        <v/>
      </c>
      <c r="AX35" s="16">
        <f>IF(OR(48&gt;Inputs!$B$5,$B35=""),"",MAX(0,AW35*(1+INDEX('Annual Returns'!$B$4:$B$157,MATCH($A35+47,'Annual Returns'!$A$4:$A$157,0)))-Inputs!$B$2*Inputs!$B$3*(1+Inputs!$B$4)^47))</f>
        <v/>
      </c>
      <c r="AY35" s="16">
        <f>IF(OR(49&gt;Inputs!$B$5,$B35=""),"",MAX(0,AX35*(1+INDEX('Annual Returns'!$B$4:$B$157,MATCH($A35+48,'Annual Returns'!$A$4:$A$157,0)))-Inputs!$B$2*Inputs!$B$3*(1+Inputs!$B$4)^48))</f>
        <v/>
      </c>
      <c r="AZ35" s="16">
        <f>IF(OR(50&gt;Inputs!$B$5,$B35=""),"",MAX(0,AY35*(1+INDEX('Annual Returns'!$B$4:$B$157,MATCH($A35+49,'Annual Returns'!$A$4:$A$157,0)))-Inputs!$B$2*Inputs!$B$3*(1+Inputs!$B$4)^49))</f>
        <v/>
      </c>
      <c r="BA35" s="16">
        <f>IF(B35="","",INDEX(C35:AZ35,Inputs!$B$5))</f>
        <v/>
      </c>
      <c r="BB35">
        <f>IF(BA35="","",IF(BA35&gt;0,1,0))</f>
        <v/>
      </c>
      <c r="BC35">
        <f>IF(BB35="","",IF(BB35=1,"",MATCH(0,C35:AZ35,0)))</f>
        <v/>
      </c>
    </row>
    <row r="36">
      <c r="A36" t="n">
        <v>1904</v>
      </c>
      <c r="B36" s="16">
        <f>IF(OR($A36+Inputs!$B$5-1&gt;Inputs!$B$7,Inputs!$B$5&gt;50),"",Inputs!$B$2)</f>
        <v/>
      </c>
      <c r="C36" s="16">
        <f>IF(OR(1&gt;Inputs!$B$5,$B36=""),"",MAX(0,B36*(1+INDEX('Annual Returns'!$B$4:$B$157,MATCH($A36+0,'Annual Returns'!$A$4:$A$157,0)))-Inputs!$B$2*Inputs!$B$3*(1+Inputs!$B$4)^0))</f>
        <v/>
      </c>
      <c r="D36" s="16">
        <f>IF(OR(2&gt;Inputs!$B$5,$B36=""),"",MAX(0,C36*(1+INDEX('Annual Returns'!$B$4:$B$157,MATCH($A36+1,'Annual Returns'!$A$4:$A$157,0)))-Inputs!$B$2*Inputs!$B$3*(1+Inputs!$B$4)^1))</f>
        <v/>
      </c>
      <c r="E36" s="16">
        <f>IF(OR(3&gt;Inputs!$B$5,$B36=""),"",MAX(0,D36*(1+INDEX('Annual Returns'!$B$4:$B$157,MATCH($A36+2,'Annual Returns'!$A$4:$A$157,0)))-Inputs!$B$2*Inputs!$B$3*(1+Inputs!$B$4)^2))</f>
        <v/>
      </c>
      <c r="F36" s="16">
        <f>IF(OR(4&gt;Inputs!$B$5,$B36=""),"",MAX(0,E36*(1+INDEX('Annual Returns'!$B$4:$B$157,MATCH($A36+3,'Annual Returns'!$A$4:$A$157,0)))-Inputs!$B$2*Inputs!$B$3*(1+Inputs!$B$4)^3))</f>
        <v/>
      </c>
      <c r="G36" s="16">
        <f>IF(OR(5&gt;Inputs!$B$5,$B36=""),"",MAX(0,F36*(1+INDEX('Annual Returns'!$B$4:$B$157,MATCH($A36+4,'Annual Returns'!$A$4:$A$157,0)))-Inputs!$B$2*Inputs!$B$3*(1+Inputs!$B$4)^4))</f>
        <v/>
      </c>
      <c r="H36" s="16">
        <f>IF(OR(6&gt;Inputs!$B$5,$B36=""),"",MAX(0,G36*(1+INDEX('Annual Returns'!$B$4:$B$157,MATCH($A36+5,'Annual Returns'!$A$4:$A$157,0)))-Inputs!$B$2*Inputs!$B$3*(1+Inputs!$B$4)^5))</f>
        <v/>
      </c>
      <c r="I36" s="16">
        <f>IF(OR(7&gt;Inputs!$B$5,$B36=""),"",MAX(0,H36*(1+INDEX('Annual Returns'!$B$4:$B$157,MATCH($A36+6,'Annual Returns'!$A$4:$A$157,0)))-Inputs!$B$2*Inputs!$B$3*(1+Inputs!$B$4)^6))</f>
        <v/>
      </c>
      <c r="J36" s="16">
        <f>IF(OR(8&gt;Inputs!$B$5,$B36=""),"",MAX(0,I36*(1+INDEX('Annual Returns'!$B$4:$B$157,MATCH($A36+7,'Annual Returns'!$A$4:$A$157,0)))-Inputs!$B$2*Inputs!$B$3*(1+Inputs!$B$4)^7))</f>
        <v/>
      </c>
      <c r="K36" s="16">
        <f>IF(OR(9&gt;Inputs!$B$5,$B36=""),"",MAX(0,J36*(1+INDEX('Annual Returns'!$B$4:$B$157,MATCH($A36+8,'Annual Returns'!$A$4:$A$157,0)))-Inputs!$B$2*Inputs!$B$3*(1+Inputs!$B$4)^8))</f>
        <v/>
      </c>
      <c r="L36" s="16">
        <f>IF(OR(10&gt;Inputs!$B$5,$B36=""),"",MAX(0,K36*(1+INDEX('Annual Returns'!$B$4:$B$157,MATCH($A36+9,'Annual Returns'!$A$4:$A$157,0)))-Inputs!$B$2*Inputs!$B$3*(1+Inputs!$B$4)^9))</f>
        <v/>
      </c>
      <c r="M36" s="16">
        <f>IF(OR(11&gt;Inputs!$B$5,$B36=""),"",MAX(0,L36*(1+INDEX('Annual Returns'!$B$4:$B$157,MATCH($A36+10,'Annual Returns'!$A$4:$A$157,0)))-Inputs!$B$2*Inputs!$B$3*(1+Inputs!$B$4)^10))</f>
        <v/>
      </c>
      <c r="N36" s="16">
        <f>IF(OR(12&gt;Inputs!$B$5,$B36=""),"",MAX(0,M36*(1+INDEX('Annual Returns'!$B$4:$B$157,MATCH($A36+11,'Annual Returns'!$A$4:$A$157,0)))-Inputs!$B$2*Inputs!$B$3*(1+Inputs!$B$4)^11))</f>
        <v/>
      </c>
      <c r="O36" s="16">
        <f>IF(OR(13&gt;Inputs!$B$5,$B36=""),"",MAX(0,N36*(1+INDEX('Annual Returns'!$B$4:$B$157,MATCH($A36+12,'Annual Returns'!$A$4:$A$157,0)))-Inputs!$B$2*Inputs!$B$3*(1+Inputs!$B$4)^12))</f>
        <v/>
      </c>
      <c r="P36" s="16">
        <f>IF(OR(14&gt;Inputs!$B$5,$B36=""),"",MAX(0,O36*(1+INDEX('Annual Returns'!$B$4:$B$157,MATCH($A36+13,'Annual Returns'!$A$4:$A$157,0)))-Inputs!$B$2*Inputs!$B$3*(1+Inputs!$B$4)^13))</f>
        <v/>
      </c>
      <c r="Q36" s="16">
        <f>IF(OR(15&gt;Inputs!$B$5,$B36=""),"",MAX(0,P36*(1+INDEX('Annual Returns'!$B$4:$B$157,MATCH($A36+14,'Annual Returns'!$A$4:$A$157,0)))-Inputs!$B$2*Inputs!$B$3*(1+Inputs!$B$4)^14))</f>
        <v/>
      </c>
      <c r="R36" s="16">
        <f>IF(OR(16&gt;Inputs!$B$5,$B36=""),"",MAX(0,Q36*(1+INDEX('Annual Returns'!$B$4:$B$157,MATCH($A36+15,'Annual Returns'!$A$4:$A$157,0)))-Inputs!$B$2*Inputs!$B$3*(1+Inputs!$B$4)^15))</f>
        <v/>
      </c>
      <c r="S36" s="16">
        <f>IF(OR(17&gt;Inputs!$B$5,$B36=""),"",MAX(0,R36*(1+INDEX('Annual Returns'!$B$4:$B$157,MATCH($A36+16,'Annual Returns'!$A$4:$A$157,0)))-Inputs!$B$2*Inputs!$B$3*(1+Inputs!$B$4)^16))</f>
        <v/>
      </c>
      <c r="T36" s="16">
        <f>IF(OR(18&gt;Inputs!$B$5,$B36=""),"",MAX(0,S36*(1+INDEX('Annual Returns'!$B$4:$B$157,MATCH($A36+17,'Annual Returns'!$A$4:$A$157,0)))-Inputs!$B$2*Inputs!$B$3*(1+Inputs!$B$4)^17))</f>
        <v/>
      </c>
      <c r="U36" s="16">
        <f>IF(OR(19&gt;Inputs!$B$5,$B36=""),"",MAX(0,T36*(1+INDEX('Annual Returns'!$B$4:$B$157,MATCH($A36+18,'Annual Returns'!$A$4:$A$157,0)))-Inputs!$B$2*Inputs!$B$3*(1+Inputs!$B$4)^18))</f>
        <v/>
      </c>
      <c r="V36" s="16">
        <f>IF(OR(20&gt;Inputs!$B$5,$B36=""),"",MAX(0,U36*(1+INDEX('Annual Returns'!$B$4:$B$157,MATCH($A36+19,'Annual Returns'!$A$4:$A$157,0)))-Inputs!$B$2*Inputs!$B$3*(1+Inputs!$B$4)^19))</f>
        <v/>
      </c>
      <c r="W36" s="16">
        <f>IF(OR(21&gt;Inputs!$B$5,$B36=""),"",MAX(0,V36*(1+INDEX('Annual Returns'!$B$4:$B$157,MATCH($A36+20,'Annual Returns'!$A$4:$A$157,0)))-Inputs!$B$2*Inputs!$B$3*(1+Inputs!$B$4)^20))</f>
        <v/>
      </c>
      <c r="X36" s="16">
        <f>IF(OR(22&gt;Inputs!$B$5,$B36=""),"",MAX(0,W36*(1+INDEX('Annual Returns'!$B$4:$B$157,MATCH($A36+21,'Annual Returns'!$A$4:$A$157,0)))-Inputs!$B$2*Inputs!$B$3*(1+Inputs!$B$4)^21))</f>
        <v/>
      </c>
      <c r="Y36" s="16">
        <f>IF(OR(23&gt;Inputs!$B$5,$B36=""),"",MAX(0,X36*(1+INDEX('Annual Returns'!$B$4:$B$157,MATCH($A36+22,'Annual Returns'!$A$4:$A$157,0)))-Inputs!$B$2*Inputs!$B$3*(1+Inputs!$B$4)^22))</f>
        <v/>
      </c>
      <c r="Z36" s="16">
        <f>IF(OR(24&gt;Inputs!$B$5,$B36=""),"",MAX(0,Y36*(1+INDEX('Annual Returns'!$B$4:$B$157,MATCH($A36+23,'Annual Returns'!$A$4:$A$157,0)))-Inputs!$B$2*Inputs!$B$3*(1+Inputs!$B$4)^23))</f>
        <v/>
      </c>
      <c r="AA36" s="16">
        <f>IF(OR(25&gt;Inputs!$B$5,$B36=""),"",MAX(0,Z36*(1+INDEX('Annual Returns'!$B$4:$B$157,MATCH($A36+24,'Annual Returns'!$A$4:$A$157,0)))-Inputs!$B$2*Inputs!$B$3*(1+Inputs!$B$4)^24))</f>
        <v/>
      </c>
      <c r="AB36" s="16">
        <f>IF(OR(26&gt;Inputs!$B$5,$B36=""),"",MAX(0,AA36*(1+INDEX('Annual Returns'!$B$4:$B$157,MATCH($A36+25,'Annual Returns'!$A$4:$A$157,0)))-Inputs!$B$2*Inputs!$B$3*(1+Inputs!$B$4)^25))</f>
        <v/>
      </c>
      <c r="AC36" s="16">
        <f>IF(OR(27&gt;Inputs!$B$5,$B36=""),"",MAX(0,AB36*(1+INDEX('Annual Returns'!$B$4:$B$157,MATCH($A36+26,'Annual Returns'!$A$4:$A$157,0)))-Inputs!$B$2*Inputs!$B$3*(1+Inputs!$B$4)^26))</f>
        <v/>
      </c>
      <c r="AD36" s="16">
        <f>IF(OR(28&gt;Inputs!$B$5,$B36=""),"",MAX(0,AC36*(1+INDEX('Annual Returns'!$B$4:$B$157,MATCH($A36+27,'Annual Returns'!$A$4:$A$157,0)))-Inputs!$B$2*Inputs!$B$3*(1+Inputs!$B$4)^27))</f>
        <v/>
      </c>
      <c r="AE36" s="16">
        <f>IF(OR(29&gt;Inputs!$B$5,$B36=""),"",MAX(0,AD36*(1+INDEX('Annual Returns'!$B$4:$B$157,MATCH($A36+28,'Annual Returns'!$A$4:$A$157,0)))-Inputs!$B$2*Inputs!$B$3*(1+Inputs!$B$4)^28))</f>
        <v/>
      </c>
      <c r="AF36" s="16">
        <f>IF(OR(30&gt;Inputs!$B$5,$B36=""),"",MAX(0,AE36*(1+INDEX('Annual Returns'!$B$4:$B$157,MATCH($A36+29,'Annual Returns'!$A$4:$A$157,0)))-Inputs!$B$2*Inputs!$B$3*(1+Inputs!$B$4)^29))</f>
        <v/>
      </c>
      <c r="AG36" s="16">
        <f>IF(OR(31&gt;Inputs!$B$5,$B36=""),"",MAX(0,AF36*(1+INDEX('Annual Returns'!$B$4:$B$157,MATCH($A36+30,'Annual Returns'!$A$4:$A$157,0)))-Inputs!$B$2*Inputs!$B$3*(1+Inputs!$B$4)^30))</f>
        <v/>
      </c>
      <c r="AH36" s="16">
        <f>IF(OR(32&gt;Inputs!$B$5,$B36=""),"",MAX(0,AG36*(1+INDEX('Annual Returns'!$B$4:$B$157,MATCH($A36+31,'Annual Returns'!$A$4:$A$157,0)))-Inputs!$B$2*Inputs!$B$3*(1+Inputs!$B$4)^31))</f>
        <v/>
      </c>
      <c r="AI36" s="16">
        <f>IF(OR(33&gt;Inputs!$B$5,$B36=""),"",MAX(0,AH36*(1+INDEX('Annual Returns'!$B$4:$B$157,MATCH($A36+32,'Annual Returns'!$A$4:$A$157,0)))-Inputs!$B$2*Inputs!$B$3*(1+Inputs!$B$4)^32))</f>
        <v/>
      </c>
      <c r="AJ36" s="16">
        <f>IF(OR(34&gt;Inputs!$B$5,$B36=""),"",MAX(0,AI36*(1+INDEX('Annual Returns'!$B$4:$B$157,MATCH($A36+33,'Annual Returns'!$A$4:$A$157,0)))-Inputs!$B$2*Inputs!$B$3*(1+Inputs!$B$4)^33))</f>
        <v/>
      </c>
      <c r="AK36" s="16">
        <f>IF(OR(35&gt;Inputs!$B$5,$B36=""),"",MAX(0,AJ36*(1+INDEX('Annual Returns'!$B$4:$B$157,MATCH($A36+34,'Annual Returns'!$A$4:$A$157,0)))-Inputs!$B$2*Inputs!$B$3*(1+Inputs!$B$4)^34))</f>
        <v/>
      </c>
      <c r="AL36" s="16">
        <f>IF(OR(36&gt;Inputs!$B$5,$B36=""),"",MAX(0,AK36*(1+INDEX('Annual Returns'!$B$4:$B$157,MATCH($A36+35,'Annual Returns'!$A$4:$A$157,0)))-Inputs!$B$2*Inputs!$B$3*(1+Inputs!$B$4)^35))</f>
        <v/>
      </c>
      <c r="AM36" s="16">
        <f>IF(OR(37&gt;Inputs!$B$5,$B36=""),"",MAX(0,AL36*(1+INDEX('Annual Returns'!$B$4:$B$157,MATCH($A36+36,'Annual Returns'!$A$4:$A$157,0)))-Inputs!$B$2*Inputs!$B$3*(1+Inputs!$B$4)^36))</f>
        <v/>
      </c>
      <c r="AN36" s="16">
        <f>IF(OR(38&gt;Inputs!$B$5,$B36=""),"",MAX(0,AM36*(1+INDEX('Annual Returns'!$B$4:$B$157,MATCH($A36+37,'Annual Returns'!$A$4:$A$157,0)))-Inputs!$B$2*Inputs!$B$3*(1+Inputs!$B$4)^37))</f>
        <v/>
      </c>
      <c r="AO36" s="16">
        <f>IF(OR(39&gt;Inputs!$B$5,$B36=""),"",MAX(0,AN36*(1+INDEX('Annual Returns'!$B$4:$B$157,MATCH($A36+38,'Annual Returns'!$A$4:$A$157,0)))-Inputs!$B$2*Inputs!$B$3*(1+Inputs!$B$4)^38))</f>
        <v/>
      </c>
      <c r="AP36" s="16">
        <f>IF(OR(40&gt;Inputs!$B$5,$B36=""),"",MAX(0,AO36*(1+INDEX('Annual Returns'!$B$4:$B$157,MATCH($A36+39,'Annual Returns'!$A$4:$A$157,0)))-Inputs!$B$2*Inputs!$B$3*(1+Inputs!$B$4)^39))</f>
        <v/>
      </c>
      <c r="AQ36" s="16">
        <f>IF(OR(41&gt;Inputs!$B$5,$B36=""),"",MAX(0,AP36*(1+INDEX('Annual Returns'!$B$4:$B$157,MATCH($A36+40,'Annual Returns'!$A$4:$A$157,0)))-Inputs!$B$2*Inputs!$B$3*(1+Inputs!$B$4)^40))</f>
        <v/>
      </c>
      <c r="AR36" s="16">
        <f>IF(OR(42&gt;Inputs!$B$5,$B36=""),"",MAX(0,AQ36*(1+INDEX('Annual Returns'!$B$4:$B$157,MATCH($A36+41,'Annual Returns'!$A$4:$A$157,0)))-Inputs!$B$2*Inputs!$B$3*(1+Inputs!$B$4)^41))</f>
        <v/>
      </c>
      <c r="AS36" s="16">
        <f>IF(OR(43&gt;Inputs!$B$5,$B36=""),"",MAX(0,AR36*(1+INDEX('Annual Returns'!$B$4:$B$157,MATCH($A36+42,'Annual Returns'!$A$4:$A$157,0)))-Inputs!$B$2*Inputs!$B$3*(1+Inputs!$B$4)^42))</f>
        <v/>
      </c>
      <c r="AT36" s="16">
        <f>IF(OR(44&gt;Inputs!$B$5,$B36=""),"",MAX(0,AS36*(1+INDEX('Annual Returns'!$B$4:$B$157,MATCH($A36+43,'Annual Returns'!$A$4:$A$157,0)))-Inputs!$B$2*Inputs!$B$3*(1+Inputs!$B$4)^43))</f>
        <v/>
      </c>
      <c r="AU36" s="16">
        <f>IF(OR(45&gt;Inputs!$B$5,$B36=""),"",MAX(0,AT36*(1+INDEX('Annual Returns'!$B$4:$B$157,MATCH($A36+44,'Annual Returns'!$A$4:$A$157,0)))-Inputs!$B$2*Inputs!$B$3*(1+Inputs!$B$4)^44))</f>
        <v/>
      </c>
      <c r="AV36" s="16">
        <f>IF(OR(46&gt;Inputs!$B$5,$B36=""),"",MAX(0,AU36*(1+INDEX('Annual Returns'!$B$4:$B$157,MATCH($A36+45,'Annual Returns'!$A$4:$A$157,0)))-Inputs!$B$2*Inputs!$B$3*(1+Inputs!$B$4)^45))</f>
        <v/>
      </c>
      <c r="AW36" s="16">
        <f>IF(OR(47&gt;Inputs!$B$5,$B36=""),"",MAX(0,AV36*(1+INDEX('Annual Returns'!$B$4:$B$157,MATCH($A36+46,'Annual Returns'!$A$4:$A$157,0)))-Inputs!$B$2*Inputs!$B$3*(1+Inputs!$B$4)^46))</f>
        <v/>
      </c>
      <c r="AX36" s="16">
        <f>IF(OR(48&gt;Inputs!$B$5,$B36=""),"",MAX(0,AW36*(1+INDEX('Annual Returns'!$B$4:$B$157,MATCH($A36+47,'Annual Returns'!$A$4:$A$157,0)))-Inputs!$B$2*Inputs!$B$3*(1+Inputs!$B$4)^47))</f>
        <v/>
      </c>
      <c r="AY36" s="16">
        <f>IF(OR(49&gt;Inputs!$B$5,$B36=""),"",MAX(0,AX36*(1+INDEX('Annual Returns'!$B$4:$B$157,MATCH($A36+48,'Annual Returns'!$A$4:$A$157,0)))-Inputs!$B$2*Inputs!$B$3*(1+Inputs!$B$4)^48))</f>
        <v/>
      </c>
      <c r="AZ36" s="16">
        <f>IF(OR(50&gt;Inputs!$B$5,$B36=""),"",MAX(0,AY36*(1+INDEX('Annual Returns'!$B$4:$B$157,MATCH($A36+49,'Annual Returns'!$A$4:$A$157,0)))-Inputs!$B$2*Inputs!$B$3*(1+Inputs!$B$4)^49))</f>
        <v/>
      </c>
      <c r="BA36" s="16">
        <f>IF(B36="","",INDEX(C36:AZ36,Inputs!$B$5))</f>
        <v/>
      </c>
      <c r="BB36">
        <f>IF(BA36="","",IF(BA36&gt;0,1,0))</f>
        <v/>
      </c>
      <c r="BC36">
        <f>IF(BB36="","",IF(BB36=1,"",MATCH(0,C36:AZ36,0)))</f>
        <v/>
      </c>
    </row>
    <row r="37">
      <c r="A37" t="n">
        <v>1905</v>
      </c>
      <c r="B37" s="16">
        <f>IF(OR($A37+Inputs!$B$5-1&gt;Inputs!$B$7,Inputs!$B$5&gt;50),"",Inputs!$B$2)</f>
        <v/>
      </c>
      <c r="C37" s="16">
        <f>IF(OR(1&gt;Inputs!$B$5,$B37=""),"",MAX(0,B37*(1+INDEX('Annual Returns'!$B$4:$B$157,MATCH($A37+0,'Annual Returns'!$A$4:$A$157,0)))-Inputs!$B$2*Inputs!$B$3*(1+Inputs!$B$4)^0))</f>
        <v/>
      </c>
      <c r="D37" s="16">
        <f>IF(OR(2&gt;Inputs!$B$5,$B37=""),"",MAX(0,C37*(1+INDEX('Annual Returns'!$B$4:$B$157,MATCH($A37+1,'Annual Returns'!$A$4:$A$157,0)))-Inputs!$B$2*Inputs!$B$3*(1+Inputs!$B$4)^1))</f>
        <v/>
      </c>
      <c r="E37" s="16">
        <f>IF(OR(3&gt;Inputs!$B$5,$B37=""),"",MAX(0,D37*(1+INDEX('Annual Returns'!$B$4:$B$157,MATCH($A37+2,'Annual Returns'!$A$4:$A$157,0)))-Inputs!$B$2*Inputs!$B$3*(1+Inputs!$B$4)^2))</f>
        <v/>
      </c>
      <c r="F37" s="16">
        <f>IF(OR(4&gt;Inputs!$B$5,$B37=""),"",MAX(0,E37*(1+INDEX('Annual Returns'!$B$4:$B$157,MATCH($A37+3,'Annual Returns'!$A$4:$A$157,0)))-Inputs!$B$2*Inputs!$B$3*(1+Inputs!$B$4)^3))</f>
        <v/>
      </c>
      <c r="G37" s="16">
        <f>IF(OR(5&gt;Inputs!$B$5,$B37=""),"",MAX(0,F37*(1+INDEX('Annual Returns'!$B$4:$B$157,MATCH($A37+4,'Annual Returns'!$A$4:$A$157,0)))-Inputs!$B$2*Inputs!$B$3*(1+Inputs!$B$4)^4))</f>
        <v/>
      </c>
      <c r="H37" s="16">
        <f>IF(OR(6&gt;Inputs!$B$5,$B37=""),"",MAX(0,G37*(1+INDEX('Annual Returns'!$B$4:$B$157,MATCH($A37+5,'Annual Returns'!$A$4:$A$157,0)))-Inputs!$B$2*Inputs!$B$3*(1+Inputs!$B$4)^5))</f>
        <v/>
      </c>
      <c r="I37" s="16">
        <f>IF(OR(7&gt;Inputs!$B$5,$B37=""),"",MAX(0,H37*(1+INDEX('Annual Returns'!$B$4:$B$157,MATCH($A37+6,'Annual Returns'!$A$4:$A$157,0)))-Inputs!$B$2*Inputs!$B$3*(1+Inputs!$B$4)^6))</f>
        <v/>
      </c>
      <c r="J37" s="16">
        <f>IF(OR(8&gt;Inputs!$B$5,$B37=""),"",MAX(0,I37*(1+INDEX('Annual Returns'!$B$4:$B$157,MATCH($A37+7,'Annual Returns'!$A$4:$A$157,0)))-Inputs!$B$2*Inputs!$B$3*(1+Inputs!$B$4)^7))</f>
        <v/>
      </c>
      <c r="K37" s="16">
        <f>IF(OR(9&gt;Inputs!$B$5,$B37=""),"",MAX(0,J37*(1+INDEX('Annual Returns'!$B$4:$B$157,MATCH($A37+8,'Annual Returns'!$A$4:$A$157,0)))-Inputs!$B$2*Inputs!$B$3*(1+Inputs!$B$4)^8))</f>
        <v/>
      </c>
      <c r="L37" s="16">
        <f>IF(OR(10&gt;Inputs!$B$5,$B37=""),"",MAX(0,K37*(1+INDEX('Annual Returns'!$B$4:$B$157,MATCH($A37+9,'Annual Returns'!$A$4:$A$157,0)))-Inputs!$B$2*Inputs!$B$3*(1+Inputs!$B$4)^9))</f>
        <v/>
      </c>
      <c r="M37" s="16">
        <f>IF(OR(11&gt;Inputs!$B$5,$B37=""),"",MAX(0,L37*(1+INDEX('Annual Returns'!$B$4:$B$157,MATCH($A37+10,'Annual Returns'!$A$4:$A$157,0)))-Inputs!$B$2*Inputs!$B$3*(1+Inputs!$B$4)^10))</f>
        <v/>
      </c>
      <c r="N37" s="16">
        <f>IF(OR(12&gt;Inputs!$B$5,$B37=""),"",MAX(0,M37*(1+INDEX('Annual Returns'!$B$4:$B$157,MATCH($A37+11,'Annual Returns'!$A$4:$A$157,0)))-Inputs!$B$2*Inputs!$B$3*(1+Inputs!$B$4)^11))</f>
        <v/>
      </c>
      <c r="O37" s="16">
        <f>IF(OR(13&gt;Inputs!$B$5,$B37=""),"",MAX(0,N37*(1+INDEX('Annual Returns'!$B$4:$B$157,MATCH($A37+12,'Annual Returns'!$A$4:$A$157,0)))-Inputs!$B$2*Inputs!$B$3*(1+Inputs!$B$4)^12))</f>
        <v/>
      </c>
      <c r="P37" s="16">
        <f>IF(OR(14&gt;Inputs!$B$5,$B37=""),"",MAX(0,O37*(1+INDEX('Annual Returns'!$B$4:$B$157,MATCH($A37+13,'Annual Returns'!$A$4:$A$157,0)))-Inputs!$B$2*Inputs!$B$3*(1+Inputs!$B$4)^13))</f>
        <v/>
      </c>
      <c r="Q37" s="16">
        <f>IF(OR(15&gt;Inputs!$B$5,$B37=""),"",MAX(0,P37*(1+INDEX('Annual Returns'!$B$4:$B$157,MATCH($A37+14,'Annual Returns'!$A$4:$A$157,0)))-Inputs!$B$2*Inputs!$B$3*(1+Inputs!$B$4)^14))</f>
        <v/>
      </c>
      <c r="R37" s="16">
        <f>IF(OR(16&gt;Inputs!$B$5,$B37=""),"",MAX(0,Q37*(1+INDEX('Annual Returns'!$B$4:$B$157,MATCH($A37+15,'Annual Returns'!$A$4:$A$157,0)))-Inputs!$B$2*Inputs!$B$3*(1+Inputs!$B$4)^15))</f>
        <v/>
      </c>
      <c r="S37" s="16">
        <f>IF(OR(17&gt;Inputs!$B$5,$B37=""),"",MAX(0,R37*(1+INDEX('Annual Returns'!$B$4:$B$157,MATCH($A37+16,'Annual Returns'!$A$4:$A$157,0)))-Inputs!$B$2*Inputs!$B$3*(1+Inputs!$B$4)^16))</f>
        <v/>
      </c>
      <c r="T37" s="16">
        <f>IF(OR(18&gt;Inputs!$B$5,$B37=""),"",MAX(0,S37*(1+INDEX('Annual Returns'!$B$4:$B$157,MATCH($A37+17,'Annual Returns'!$A$4:$A$157,0)))-Inputs!$B$2*Inputs!$B$3*(1+Inputs!$B$4)^17))</f>
        <v/>
      </c>
      <c r="U37" s="16">
        <f>IF(OR(19&gt;Inputs!$B$5,$B37=""),"",MAX(0,T37*(1+INDEX('Annual Returns'!$B$4:$B$157,MATCH($A37+18,'Annual Returns'!$A$4:$A$157,0)))-Inputs!$B$2*Inputs!$B$3*(1+Inputs!$B$4)^18))</f>
        <v/>
      </c>
      <c r="V37" s="16">
        <f>IF(OR(20&gt;Inputs!$B$5,$B37=""),"",MAX(0,U37*(1+INDEX('Annual Returns'!$B$4:$B$157,MATCH($A37+19,'Annual Returns'!$A$4:$A$157,0)))-Inputs!$B$2*Inputs!$B$3*(1+Inputs!$B$4)^19))</f>
        <v/>
      </c>
      <c r="W37" s="16">
        <f>IF(OR(21&gt;Inputs!$B$5,$B37=""),"",MAX(0,V37*(1+INDEX('Annual Returns'!$B$4:$B$157,MATCH($A37+20,'Annual Returns'!$A$4:$A$157,0)))-Inputs!$B$2*Inputs!$B$3*(1+Inputs!$B$4)^20))</f>
        <v/>
      </c>
      <c r="X37" s="16">
        <f>IF(OR(22&gt;Inputs!$B$5,$B37=""),"",MAX(0,W37*(1+INDEX('Annual Returns'!$B$4:$B$157,MATCH($A37+21,'Annual Returns'!$A$4:$A$157,0)))-Inputs!$B$2*Inputs!$B$3*(1+Inputs!$B$4)^21))</f>
        <v/>
      </c>
      <c r="Y37" s="16">
        <f>IF(OR(23&gt;Inputs!$B$5,$B37=""),"",MAX(0,X37*(1+INDEX('Annual Returns'!$B$4:$B$157,MATCH($A37+22,'Annual Returns'!$A$4:$A$157,0)))-Inputs!$B$2*Inputs!$B$3*(1+Inputs!$B$4)^22))</f>
        <v/>
      </c>
      <c r="Z37" s="16">
        <f>IF(OR(24&gt;Inputs!$B$5,$B37=""),"",MAX(0,Y37*(1+INDEX('Annual Returns'!$B$4:$B$157,MATCH($A37+23,'Annual Returns'!$A$4:$A$157,0)))-Inputs!$B$2*Inputs!$B$3*(1+Inputs!$B$4)^23))</f>
        <v/>
      </c>
      <c r="AA37" s="16">
        <f>IF(OR(25&gt;Inputs!$B$5,$B37=""),"",MAX(0,Z37*(1+INDEX('Annual Returns'!$B$4:$B$157,MATCH($A37+24,'Annual Returns'!$A$4:$A$157,0)))-Inputs!$B$2*Inputs!$B$3*(1+Inputs!$B$4)^24))</f>
        <v/>
      </c>
      <c r="AB37" s="16">
        <f>IF(OR(26&gt;Inputs!$B$5,$B37=""),"",MAX(0,AA37*(1+INDEX('Annual Returns'!$B$4:$B$157,MATCH($A37+25,'Annual Returns'!$A$4:$A$157,0)))-Inputs!$B$2*Inputs!$B$3*(1+Inputs!$B$4)^25))</f>
        <v/>
      </c>
      <c r="AC37" s="16">
        <f>IF(OR(27&gt;Inputs!$B$5,$B37=""),"",MAX(0,AB37*(1+INDEX('Annual Returns'!$B$4:$B$157,MATCH($A37+26,'Annual Returns'!$A$4:$A$157,0)))-Inputs!$B$2*Inputs!$B$3*(1+Inputs!$B$4)^26))</f>
        <v/>
      </c>
      <c r="AD37" s="16">
        <f>IF(OR(28&gt;Inputs!$B$5,$B37=""),"",MAX(0,AC37*(1+INDEX('Annual Returns'!$B$4:$B$157,MATCH($A37+27,'Annual Returns'!$A$4:$A$157,0)))-Inputs!$B$2*Inputs!$B$3*(1+Inputs!$B$4)^27))</f>
        <v/>
      </c>
      <c r="AE37" s="16">
        <f>IF(OR(29&gt;Inputs!$B$5,$B37=""),"",MAX(0,AD37*(1+INDEX('Annual Returns'!$B$4:$B$157,MATCH($A37+28,'Annual Returns'!$A$4:$A$157,0)))-Inputs!$B$2*Inputs!$B$3*(1+Inputs!$B$4)^28))</f>
        <v/>
      </c>
      <c r="AF37" s="16">
        <f>IF(OR(30&gt;Inputs!$B$5,$B37=""),"",MAX(0,AE37*(1+INDEX('Annual Returns'!$B$4:$B$157,MATCH($A37+29,'Annual Returns'!$A$4:$A$157,0)))-Inputs!$B$2*Inputs!$B$3*(1+Inputs!$B$4)^29))</f>
        <v/>
      </c>
      <c r="AG37" s="16">
        <f>IF(OR(31&gt;Inputs!$B$5,$B37=""),"",MAX(0,AF37*(1+INDEX('Annual Returns'!$B$4:$B$157,MATCH($A37+30,'Annual Returns'!$A$4:$A$157,0)))-Inputs!$B$2*Inputs!$B$3*(1+Inputs!$B$4)^30))</f>
        <v/>
      </c>
      <c r="AH37" s="16">
        <f>IF(OR(32&gt;Inputs!$B$5,$B37=""),"",MAX(0,AG37*(1+INDEX('Annual Returns'!$B$4:$B$157,MATCH($A37+31,'Annual Returns'!$A$4:$A$157,0)))-Inputs!$B$2*Inputs!$B$3*(1+Inputs!$B$4)^31))</f>
        <v/>
      </c>
      <c r="AI37" s="16">
        <f>IF(OR(33&gt;Inputs!$B$5,$B37=""),"",MAX(0,AH37*(1+INDEX('Annual Returns'!$B$4:$B$157,MATCH($A37+32,'Annual Returns'!$A$4:$A$157,0)))-Inputs!$B$2*Inputs!$B$3*(1+Inputs!$B$4)^32))</f>
        <v/>
      </c>
      <c r="AJ37" s="16">
        <f>IF(OR(34&gt;Inputs!$B$5,$B37=""),"",MAX(0,AI37*(1+INDEX('Annual Returns'!$B$4:$B$157,MATCH($A37+33,'Annual Returns'!$A$4:$A$157,0)))-Inputs!$B$2*Inputs!$B$3*(1+Inputs!$B$4)^33))</f>
        <v/>
      </c>
      <c r="AK37" s="16">
        <f>IF(OR(35&gt;Inputs!$B$5,$B37=""),"",MAX(0,AJ37*(1+INDEX('Annual Returns'!$B$4:$B$157,MATCH($A37+34,'Annual Returns'!$A$4:$A$157,0)))-Inputs!$B$2*Inputs!$B$3*(1+Inputs!$B$4)^34))</f>
        <v/>
      </c>
      <c r="AL37" s="16">
        <f>IF(OR(36&gt;Inputs!$B$5,$B37=""),"",MAX(0,AK37*(1+INDEX('Annual Returns'!$B$4:$B$157,MATCH($A37+35,'Annual Returns'!$A$4:$A$157,0)))-Inputs!$B$2*Inputs!$B$3*(1+Inputs!$B$4)^35))</f>
        <v/>
      </c>
      <c r="AM37" s="16">
        <f>IF(OR(37&gt;Inputs!$B$5,$B37=""),"",MAX(0,AL37*(1+INDEX('Annual Returns'!$B$4:$B$157,MATCH($A37+36,'Annual Returns'!$A$4:$A$157,0)))-Inputs!$B$2*Inputs!$B$3*(1+Inputs!$B$4)^36))</f>
        <v/>
      </c>
      <c r="AN37" s="16">
        <f>IF(OR(38&gt;Inputs!$B$5,$B37=""),"",MAX(0,AM37*(1+INDEX('Annual Returns'!$B$4:$B$157,MATCH($A37+37,'Annual Returns'!$A$4:$A$157,0)))-Inputs!$B$2*Inputs!$B$3*(1+Inputs!$B$4)^37))</f>
        <v/>
      </c>
      <c r="AO37" s="16">
        <f>IF(OR(39&gt;Inputs!$B$5,$B37=""),"",MAX(0,AN37*(1+INDEX('Annual Returns'!$B$4:$B$157,MATCH($A37+38,'Annual Returns'!$A$4:$A$157,0)))-Inputs!$B$2*Inputs!$B$3*(1+Inputs!$B$4)^38))</f>
        <v/>
      </c>
      <c r="AP37" s="16">
        <f>IF(OR(40&gt;Inputs!$B$5,$B37=""),"",MAX(0,AO37*(1+INDEX('Annual Returns'!$B$4:$B$157,MATCH($A37+39,'Annual Returns'!$A$4:$A$157,0)))-Inputs!$B$2*Inputs!$B$3*(1+Inputs!$B$4)^39))</f>
        <v/>
      </c>
      <c r="AQ37" s="16">
        <f>IF(OR(41&gt;Inputs!$B$5,$B37=""),"",MAX(0,AP37*(1+INDEX('Annual Returns'!$B$4:$B$157,MATCH($A37+40,'Annual Returns'!$A$4:$A$157,0)))-Inputs!$B$2*Inputs!$B$3*(1+Inputs!$B$4)^40))</f>
        <v/>
      </c>
      <c r="AR37" s="16">
        <f>IF(OR(42&gt;Inputs!$B$5,$B37=""),"",MAX(0,AQ37*(1+INDEX('Annual Returns'!$B$4:$B$157,MATCH($A37+41,'Annual Returns'!$A$4:$A$157,0)))-Inputs!$B$2*Inputs!$B$3*(1+Inputs!$B$4)^41))</f>
        <v/>
      </c>
      <c r="AS37" s="16">
        <f>IF(OR(43&gt;Inputs!$B$5,$B37=""),"",MAX(0,AR37*(1+INDEX('Annual Returns'!$B$4:$B$157,MATCH($A37+42,'Annual Returns'!$A$4:$A$157,0)))-Inputs!$B$2*Inputs!$B$3*(1+Inputs!$B$4)^42))</f>
        <v/>
      </c>
      <c r="AT37" s="16">
        <f>IF(OR(44&gt;Inputs!$B$5,$B37=""),"",MAX(0,AS37*(1+INDEX('Annual Returns'!$B$4:$B$157,MATCH($A37+43,'Annual Returns'!$A$4:$A$157,0)))-Inputs!$B$2*Inputs!$B$3*(1+Inputs!$B$4)^43))</f>
        <v/>
      </c>
      <c r="AU37" s="16">
        <f>IF(OR(45&gt;Inputs!$B$5,$B37=""),"",MAX(0,AT37*(1+INDEX('Annual Returns'!$B$4:$B$157,MATCH($A37+44,'Annual Returns'!$A$4:$A$157,0)))-Inputs!$B$2*Inputs!$B$3*(1+Inputs!$B$4)^44))</f>
        <v/>
      </c>
      <c r="AV37" s="16">
        <f>IF(OR(46&gt;Inputs!$B$5,$B37=""),"",MAX(0,AU37*(1+INDEX('Annual Returns'!$B$4:$B$157,MATCH($A37+45,'Annual Returns'!$A$4:$A$157,0)))-Inputs!$B$2*Inputs!$B$3*(1+Inputs!$B$4)^45))</f>
        <v/>
      </c>
      <c r="AW37" s="16">
        <f>IF(OR(47&gt;Inputs!$B$5,$B37=""),"",MAX(0,AV37*(1+INDEX('Annual Returns'!$B$4:$B$157,MATCH($A37+46,'Annual Returns'!$A$4:$A$157,0)))-Inputs!$B$2*Inputs!$B$3*(1+Inputs!$B$4)^46))</f>
        <v/>
      </c>
      <c r="AX37" s="16">
        <f>IF(OR(48&gt;Inputs!$B$5,$B37=""),"",MAX(0,AW37*(1+INDEX('Annual Returns'!$B$4:$B$157,MATCH($A37+47,'Annual Returns'!$A$4:$A$157,0)))-Inputs!$B$2*Inputs!$B$3*(1+Inputs!$B$4)^47))</f>
        <v/>
      </c>
      <c r="AY37" s="16">
        <f>IF(OR(49&gt;Inputs!$B$5,$B37=""),"",MAX(0,AX37*(1+INDEX('Annual Returns'!$B$4:$B$157,MATCH($A37+48,'Annual Returns'!$A$4:$A$157,0)))-Inputs!$B$2*Inputs!$B$3*(1+Inputs!$B$4)^48))</f>
        <v/>
      </c>
      <c r="AZ37" s="16">
        <f>IF(OR(50&gt;Inputs!$B$5,$B37=""),"",MAX(0,AY37*(1+INDEX('Annual Returns'!$B$4:$B$157,MATCH($A37+49,'Annual Returns'!$A$4:$A$157,0)))-Inputs!$B$2*Inputs!$B$3*(1+Inputs!$B$4)^49))</f>
        <v/>
      </c>
      <c r="BA37" s="16">
        <f>IF(B37="","",INDEX(C37:AZ37,Inputs!$B$5))</f>
        <v/>
      </c>
      <c r="BB37">
        <f>IF(BA37="","",IF(BA37&gt;0,1,0))</f>
        <v/>
      </c>
      <c r="BC37">
        <f>IF(BB37="","",IF(BB37=1,"",MATCH(0,C37:AZ37,0)))</f>
        <v/>
      </c>
    </row>
    <row r="38">
      <c r="A38" t="n">
        <v>1906</v>
      </c>
      <c r="B38" s="16">
        <f>IF(OR($A38+Inputs!$B$5-1&gt;Inputs!$B$7,Inputs!$B$5&gt;50),"",Inputs!$B$2)</f>
        <v/>
      </c>
      <c r="C38" s="16">
        <f>IF(OR(1&gt;Inputs!$B$5,$B38=""),"",MAX(0,B38*(1+INDEX('Annual Returns'!$B$4:$B$157,MATCH($A38+0,'Annual Returns'!$A$4:$A$157,0)))-Inputs!$B$2*Inputs!$B$3*(1+Inputs!$B$4)^0))</f>
        <v/>
      </c>
      <c r="D38" s="16">
        <f>IF(OR(2&gt;Inputs!$B$5,$B38=""),"",MAX(0,C38*(1+INDEX('Annual Returns'!$B$4:$B$157,MATCH($A38+1,'Annual Returns'!$A$4:$A$157,0)))-Inputs!$B$2*Inputs!$B$3*(1+Inputs!$B$4)^1))</f>
        <v/>
      </c>
      <c r="E38" s="16">
        <f>IF(OR(3&gt;Inputs!$B$5,$B38=""),"",MAX(0,D38*(1+INDEX('Annual Returns'!$B$4:$B$157,MATCH($A38+2,'Annual Returns'!$A$4:$A$157,0)))-Inputs!$B$2*Inputs!$B$3*(1+Inputs!$B$4)^2))</f>
        <v/>
      </c>
      <c r="F38" s="16">
        <f>IF(OR(4&gt;Inputs!$B$5,$B38=""),"",MAX(0,E38*(1+INDEX('Annual Returns'!$B$4:$B$157,MATCH($A38+3,'Annual Returns'!$A$4:$A$157,0)))-Inputs!$B$2*Inputs!$B$3*(1+Inputs!$B$4)^3))</f>
        <v/>
      </c>
      <c r="G38" s="16">
        <f>IF(OR(5&gt;Inputs!$B$5,$B38=""),"",MAX(0,F38*(1+INDEX('Annual Returns'!$B$4:$B$157,MATCH($A38+4,'Annual Returns'!$A$4:$A$157,0)))-Inputs!$B$2*Inputs!$B$3*(1+Inputs!$B$4)^4))</f>
        <v/>
      </c>
      <c r="H38" s="16">
        <f>IF(OR(6&gt;Inputs!$B$5,$B38=""),"",MAX(0,G38*(1+INDEX('Annual Returns'!$B$4:$B$157,MATCH($A38+5,'Annual Returns'!$A$4:$A$157,0)))-Inputs!$B$2*Inputs!$B$3*(1+Inputs!$B$4)^5))</f>
        <v/>
      </c>
      <c r="I38" s="16">
        <f>IF(OR(7&gt;Inputs!$B$5,$B38=""),"",MAX(0,H38*(1+INDEX('Annual Returns'!$B$4:$B$157,MATCH($A38+6,'Annual Returns'!$A$4:$A$157,0)))-Inputs!$B$2*Inputs!$B$3*(1+Inputs!$B$4)^6))</f>
        <v/>
      </c>
      <c r="J38" s="16">
        <f>IF(OR(8&gt;Inputs!$B$5,$B38=""),"",MAX(0,I38*(1+INDEX('Annual Returns'!$B$4:$B$157,MATCH($A38+7,'Annual Returns'!$A$4:$A$157,0)))-Inputs!$B$2*Inputs!$B$3*(1+Inputs!$B$4)^7))</f>
        <v/>
      </c>
      <c r="K38" s="16">
        <f>IF(OR(9&gt;Inputs!$B$5,$B38=""),"",MAX(0,J38*(1+INDEX('Annual Returns'!$B$4:$B$157,MATCH($A38+8,'Annual Returns'!$A$4:$A$157,0)))-Inputs!$B$2*Inputs!$B$3*(1+Inputs!$B$4)^8))</f>
        <v/>
      </c>
      <c r="L38" s="16">
        <f>IF(OR(10&gt;Inputs!$B$5,$B38=""),"",MAX(0,K38*(1+INDEX('Annual Returns'!$B$4:$B$157,MATCH($A38+9,'Annual Returns'!$A$4:$A$157,0)))-Inputs!$B$2*Inputs!$B$3*(1+Inputs!$B$4)^9))</f>
        <v/>
      </c>
      <c r="M38" s="16">
        <f>IF(OR(11&gt;Inputs!$B$5,$B38=""),"",MAX(0,L38*(1+INDEX('Annual Returns'!$B$4:$B$157,MATCH($A38+10,'Annual Returns'!$A$4:$A$157,0)))-Inputs!$B$2*Inputs!$B$3*(1+Inputs!$B$4)^10))</f>
        <v/>
      </c>
      <c r="N38" s="16">
        <f>IF(OR(12&gt;Inputs!$B$5,$B38=""),"",MAX(0,M38*(1+INDEX('Annual Returns'!$B$4:$B$157,MATCH($A38+11,'Annual Returns'!$A$4:$A$157,0)))-Inputs!$B$2*Inputs!$B$3*(1+Inputs!$B$4)^11))</f>
        <v/>
      </c>
      <c r="O38" s="16">
        <f>IF(OR(13&gt;Inputs!$B$5,$B38=""),"",MAX(0,N38*(1+INDEX('Annual Returns'!$B$4:$B$157,MATCH($A38+12,'Annual Returns'!$A$4:$A$157,0)))-Inputs!$B$2*Inputs!$B$3*(1+Inputs!$B$4)^12))</f>
        <v/>
      </c>
      <c r="P38" s="16">
        <f>IF(OR(14&gt;Inputs!$B$5,$B38=""),"",MAX(0,O38*(1+INDEX('Annual Returns'!$B$4:$B$157,MATCH($A38+13,'Annual Returns'!$A$4:$A$157,0)))-Inputs!$B$2*Inputs!$B$3*(1+Inputs!$B$4)^13))</f>
        <v/>
      </c>
      <c r="Q38" s="16">
        <f>IF(OR(15&gt;Inputs!$B$5,$B38=""),"",MAX(0,P38*(1+INDEX('Annual Returns'!$B$4:$B$157,MATCH($A38+14,'Annual Returns'!$A$4:$A$157,0)))-Inputs!$B$2*Inputs!$B$3*(1+Inputs!$B$4)^14))</f>
        <v/>
      </c>
      <c r="R38" s="16">
        <f>IF(OR(16&gt;Inputs!$B$5,$B38=""),"",MAX(0,Q38*(1+INDEX('Annual Returns'!$B$4:$B$157,MATCH($A38+15,'Annual Returns'!$A$4:$A$157,0)))-Inputs!$B$2*Inputs!$B$3*(1+Inputs!$B$4)^15))</f>
        <v/>
      </c>
      <c r="S38" s="16">
        <f>IF(OR(17&gt;Inputs!$B$5,$B38=""),"",MAX(0,R38*(1+INDEX('Annual Returns'!$B$4:$B$157,MATCH($A38+16,'Annual Returns'!$A$4:$A$157,0)))-Inputs!$B$2*Inputs!$B$3*(1+Inputs!$B$4)^16))</f>
        <v/>
      </c>
      <c r="T38" s="16">
        <f>IF(OR(18&gt;Inputs!$B$5,$B38=""),"",MAX(0,S38*(1+INDEX('Annual Returns'!$B$4:$B$157,MATCH($A38+17,'Annual Returns'!$A$4:$A$157,0)))-Inputs!$B$2*Inputs!$B$3*(1+Inputs!$B$4)^17))</f>
        <v/>
      </c>
      <c r="U38" s="16">
        <f>IF(OR(19&gt;Inputs!$B$5,$B38=""),"",MAX(0,T38*(1+INDEX('Annual Returns'!$B$4:$B$157,MATCH($A38+18,'Annual Returns'!$A$4:$A$157,0)))-Inputs!$B$2*Inputs!$B$3*(1+Inputs!$B$4)^18))</f>
        <v/>
      </c>
      <c r="V38" s="16">
        <f>IF(OR(20&gt;Inputs!$B$5,$B38=""),"",MAX(0,U38*(1+INDEX('Annual Returns'!$B$4:$B$157,MATCH($A38+19,'Annual Returns'!$A$4:$A$157,0)))-Inputs!$B$2*Inputs!$B$3*(1+Inputs!$B$4)^19))</f>
        <v/>
      </c>
      <c r="W38" s="16">
        <f>IF(OR(21&gt;Inputs!$B$5,$B38=""),"",MAX(0,V38*(1+INDEX('Annual Returns'!$B$4:$B$157,MATCH($A38+20,'Annual Returns'!$A$4:$A$157,0)))-Inputs!$B$2*Inputs!$B$3*(1+Inputs!$B$4)^20))</f>
        <v/>
      </c>
      <c r="X38" s="16">
        <f>IF(OR(22&gt;Inputs!$B$5,$B38=""),"",MAX(0,W38*(1+INDEX('Annual Returns'!$B$4:$B$157,MATCH($A38+21,'Annual Returns'!$A$4:$A$157,0)))-Inputs!$B$2*Inputs!$B$3*(1+Inputs!$B$4)^21))</f>
        <v/>
      </c>
      <c r="Y38" s="16">
        <f>IF(OR(23&gt;Inputs!$B$5,$B38=""),"",MAX(0,X38*(1+INDEX('Annual Returns'!$B$4:$B$157,MATCH($A38+22,'Annual Returns'!$A$4:$A$157,0)))-Inputs!$B$2*Inputs!$B$3*(1+Inputs!$B$4)^22))</f>
        <v/>
      </c>
      <c r="Z38" s="16">
        <f>IF(OR(24&gt;Inputs!$B$5,$B38=""),"",MAX(0,Y38*(1+INDEX('Annual Returns'!$B$4:$B$157,MATCH($A38+23,'Annual Returns'!$A$4:$A$157,0)))-Inputs!$B$2*Inputs!$B$3*(1+Inputs!$B$4)^23))</f>
        <v/>
      </c>
      <c r="AA38" s="16">
        <f>IF(OR(25&gt;Inputs!$B$5,$B38=""),"",MAX(0,Z38*(1+INDEX('Annual Returns'!$B$4:$B$157,MATCH($A38+24,'Annual Returns'!$A$4:$A$157,0)))-Inputs!$B$2*Inputs!$B$3*(1+Inputs!$B$4)^24))</f>
        <v/>
      </c>
      <c r="AB38" s="16">
        <f>IF(OR(26&gt;Inputs!$B$5,$B38=""),"",MAX(0,AA38*(1+INDEX('Annual Returns'!$B$4:$B$157,MATCH($A38+25,'Annual Returns'!$A$4:$A$157,0)))-Inputs!$B$2*Inputs!$B$3*(1+Inputs!$B$4)^25))</f>
        <v/>
      </c>
      <c r="AC38" s="16">
        <f>IF(OR(27&gt;Inputs!$B$5,$B38=""),"",MAX(0,AB38*(1+INDEX('Annual Returns'!$B$4:$B$157,MATCH($A38+26,'Annual Returns'!$A$4:$A$157,0)))-Inputs!$B$2*Inputs!$B$3*(1+Inputs!$B$4)^26))</f>
        <v/>
      </c>
      <c r="AD38" s="16">
        <f>IF(OR(28&gt;Inputs!$B$5,$B38=""),"",MAX(0,AC38*(1+INDEX('Annual Returns'!$B$4:$B$157,MATCH($A38+27,'Annual Returns'!$A$4:$A$157,0)))-Inputs!$B$2*Inputs!$B$3*(1+Inputs!$B$4)^27))</f>
        <v/>
      </c>
      <c r="AE38" s="16">
        <f>IF(OR(29&gt;Inputs!$B$5,$B38=""),"",MAX(0,AD38*(1+INDEX('Annual Returns'!$B$4:$B$157,MATCH($A38+28,'Annual Returns'!$A$4:$A$157,0)))-Inputs!$B$2*Inputs!$B$3*(1+Inputs!$B$4)^28))</f>
        <v/>
      </c>
      <c r="AF38" s="16">
        <f>IF(OR(30&gt;Inputs!$B$5,$B38=""),"",MAX(0,AE38*(1+INDEX('Annual Returns'!$B$4:$B$157,MATCH($A38+29,'Annual Returns'!$A$4:$A$157,0)))-Inputs!$B$2*Inputs!$B$3*(1+Inputs!$B$4)^29))</f>
        <v/>
      </c>
      <c r="AG38" s="16">
        <f>IF(OR(31&gt;Inputs!$B$5,$B38=""),"",MAX(0,AF38*(1+INDEX('Annual Returns'!$B$4:$B$157,MATCH($A38+30,'Annual Returns'!$A$4:$A$157,0)))-Inputs!$B$2*Inputs!$B$3*(1+Inputs!$B$4)^30))</f>
        <v/>
      </c>
      <c r="AH38" s="16">
        <f>IF(OR(32&gt;Inputs!$B$5,$B38=""),"",MAX(0,AG38*(1+INDEX('Annual Returns'!$B$4:$B$157,MATCH($A38+31,'Annual Returns'!$A$4:$A$157,0)))-Inputs!$B$2*Inputs!$B$3*(1+Inputs!$B$4)^31))</f>
        <v/>
      </c>
      <c r="AI38" s="16">
        <f>IF(OR(33&gt;Inputs!$B$5,$B38=""),"",MAX(0,AH38*(1+INDEX('Annual Returns'!$B$4:$B$157,MATCH($A38+32,'Annual Returns'!$A$4:$A$157,0)))-Inputs!$B$2*Inputs!$B$3*(1+Inputs!$B$4)^32))</f>
        <v/>
      </c>
      <c r="AJ38" s="16">
        <f>IF(OR(34&gt;Inputs!$B$5,$B38=""),"",MAX(0,AI38*(1+INDEX('Annual Returns'!$B$4:$B$157,MATCH($A38+33,'Annual Returns'!$A$4:$A$157,0)))-Inputs!$B$2*Inputs!$B$3*(1+Inputs!$B$4)^33))</f>
        <v/>
      </c>
      <c r="AK38" s="16">
        <f>IF(OR(35&gt;Inputs!$B$5,$B38=""),"",MAX(0,AJ38*(1+INDEX('Annual Returns'!$B$4:$B$157,MATCH($A38+34,'Annual Returns'!$A$4:$A$157,0)))-Inputs!$B$2*Inputs!$B$3*(1+Inputs!$B$4)^34))</f>
        <v/>
      </c>
      <c r="AL38" s="16">
        <f>IF(OR(36&gt;Inputs!$B$5,$B38=""),"",MAX(0,AK38*(1+INDEX('Annual Returns'!$B$4:$B$157,MATCH($A38+35,'Annual Returns'!$A$4:$A$157,0)))-Inputs!$B$2*Inputs!$B$3*(1+Inputs!$B$4)^35))</f>
        <v/>
      </c>
      <c r="AM38" s="16">
        <f>IF(OR(37&gt;Inputs!$B$5,$B38=""),"",MAX(0,AL38*(1+INDEX('Annual Returns'!$B$4:$B$157,MATCH($A38+36,'Annual Returns'!$A$4:$A$157,0)))-Inputs!$B$2*Inputs!$B$3*(1+Inputs!$B$4)^36))</f>
        <v/>
      </c>
      <c r="AN38" s="16">
        <f>IF(OR(38&gt;Inputs!$B$5,$B38=""),"",MAX(0,AM38*(1+INDEX('Annual Returns'!$B$4:$B$157,MATCH($A38+37,'Annual Returns'!$A$4:$A$157,0)))-Inputs!$B$2*Inputs!$B$3*(1+Inputs!$B$4)^37))</f>
        <v/>
      </c>
      <c r="AO38" s="16">
        <f>IF(OR(39&gt;Inputs!$B$5,$B38=""),"",MAX(0,AN38*(1+INDEX('Annual Returns'!$B$4:$B$157,MATCH($A38+38,'Annual Returns'!$A$4:$A$157,0)))-Inputs!$B$2*Inputs!$B$3*(1+Inputs!$B$4)^38))</f>
        <v/>
      </c>
      <c r="AP38" s="16">
        <f>IF(OR(40&gt;Inputs!$B$5,$B38=""),"",MAX(0,AO38*(1+INDEX('Annual Returns'!$B$4:$B$157,MATCH($A38+39,'Annual Returns'!$A$4:$A$157,0)))-Inputs!$B$2*Inputs!$B$3*(1+Inputs!$B$4)^39))</f>
        <v/>
      </c>
      <c r="AQ38" s="16">
        <f>IF(OR(41&gt;Inputs!$B$5,$B38=""),"",MAX(0,AP38*(1+INDEX('Annual Returns'!$B$4:$B$157,MATCH($A38+40,'Annual Returns'!$A$4:$A$157,0)))-Inputs!$B$2*Inputs!$B$3*(1+Inputs!$B$4)^40))</f>
        <v/>
      </c>
      <c r="AR38" s="16">
        <f>IF(OR(42&gt;Inputs!$B$5,$B38=""),"",MAX(0,AQ38*(1+INDEX('Annual Returns'!$B$4:$B$157,MATCH($A38+41,'Annual Returns'!$A$4:$A$157,0)))-Inputs!$B$2*Inputs!$B$3*(1+Inputs!$B$4)^41))</f>
        <v/>
      </c>
      <c r="AS38" s="16">
        <f>IF(OR(43&gt;Inputs!$B$5,$B38=""),"",MAX(0,AR38*(1+INDEX('Annual Returns'!$B$4:$B$157,MATCH($A38+42,'Annual Returns'!$A$4:$A$157,0)))-Inputs!$B$2*Inputs!$B$3*(1+Inputs!$B$4)^42))</f>
        <v/>
      </c>
      <c r="AT38" s="16">
        <f>IF(OR(44&gt;Inputs!$B$5,$B38=""),"",MAX(0,AS38*(1+INDEX('Annual Returns'!$B$4:$B$157,MATCH($A38+43,'Annual Returns'!$A$4:$A$157,0)))-Inputs!$B$2*Inputs!$B$3*(1+Inputs!$B$4)^43))</f>
        <v/>
      </c>
      <c r="AU38" s="16">
        <f>IF(OR(45&gt;Inputs!$B$5,$B38=""),"",MAX(0,AT38*(1+INDEX('Annual Returns'!$B$4:$B$157,MATCH($A38+44,'Annual Returns'!$A$4:$A$157,0)))-Inputs!$B$2*Inputs!$B$3*(1+Inputs!$B$4)^44))</f>
        <v/>
      </c>
      <c r="AV38" s="16">
        <f>IF(OR(46&gt;Inputs!$B$5,$B38=""),"",MAX(0,AU38*(1+INDEX('Annual Returns'!$B$4:$B$157,MATCH($A38+45,'Annual Returns'!$A$4:$A$157,0)))-Inputs!$B$2*Inputs!$B$3*(1+Inputs!$B$4)^45))</f>
        <v/>
      </c>
      <c r="AW38" s="16">
        <f>IF(OR(47&gt;Inputs!$B$5,$B38=""),"",MAX(0,AV38*(1+INDEX('Annual Returns'!$B$4:$B$157,MATCH($A38+46,'Annual Returns'!$A$4:$A$157,0)))-Inputs!$B$2*Inputs!$B$3*(1+Inputs!$B$4)^46))</f>
        <v/>
      </c>
      <c r="AX38" s="16">
        <f>IF(OR(48&gt;Inputs!$B$5,$B38=""),"",MAX(0,AW38*(1+INDEX('Annual Returns'!$B$4:$B$157,MATCH($A38+47,'Annual Returns'!$A$4:$A$157,0)))-Inputs!$B$2*Inputs!$B$3*(1+Inputs!$B$4)^47))</f>
        <v/>
      </c>
      <c r="AY38" s="16">
        <f>IF(OR(49&gt;Inputs!$B$5,$B38=""),"",MAX(0,AX38*(1+INDEX('Annual Returns'!$B$4:$B$157,MATCH($A38+48,'Annual Returns'!$A$4:$A$157,0)))-Inputs!$B$2*Inputs!$B$3*(1+Inputs!$B$4)^48))</f>
        <v/>
      </c>
      <c r="AZ38" s="16">
        <f>IF(OR(50&gt;Inputs!$B$5,$B38=""),"",MAX(0,AY38*(1+INDEX('Annual Returns'!$B$4:$B$157,MATCH($A38+49,'Annual Returns'!$A$4:$A$157,0)))-Inputs!$B$2*Inputs!$B$3*(1+Inputs!$B$4)^49))</f>
        <v/>
      </c>
      <c r="BA38" s="16">
        <f>IF(B38="","",INDEX(C38:AZ38,Inputs!$B$5))</f>
        <v/>
      </c>
      <c r="BB38">
        <f>IF(BA38="","",IF(BA38&gt;0,1,0))</f>
        <v/>
      </c>
      <c r="BC38">
        <f>IF(BB38="","",IF(BB38=1,"",MATCH(0,C38:AZ38,0)))</f>
        <v/>
      </c>
    </row>
    <row r="39">
      <c r="A39" t="n">
        <v>1907</v>
      </c>
      <c r="B39" s="16">
        <f>IF(OR($A39+Inputs!$B$5-1&gt;Inputs!$B$7,Inputs!$B$5&gt;50),"",Inputs!$B$2)</f>
        <v/>
      </c>
      <c r="C39" s="16">
        <f>IF(OR(1&gt;Inputs!$B$5,$B39=""),"",MAX(0,B39*(1+INDEX('Annual Returns'!$B$4:$B$157,MATCH($A39+0,'Annual Returns'!$A$4:$A$157,0)))-Inputs!$B$2*Inputs!$B$3*(1+Inputs!$B$4)^0))</f>
        <v/>
      </c>
      <c r="D39" s="16">
        <f>IF(OR(2&gt;Inputs!$B$5,$B39=""),"",MAX(0,C39*(1+INDEX('Annual Returns'!$B$4:$B$157,MATCH($A39+1,'Annual Returns'!$A$4:$A$157,0)))-Inputs!$B$2*Inputs!$B$3*(1+Inputs!$B$4)^1))</f>
        <v/>
      </c>
      <c r="E39" s="16">
        <f>IF(OR(3&gt;Inputs!$B$5,$B39=""),"",MAX(0,D39*(1+INDEX('Annual Returns'!$B$4:$B$157,MATCH($A39+2,'Annual Returns'!$A$4:$A$157,0)))-Inputs!$B$2*Inputs!$B$3*(1+Inputs!$B$4)^2))</f>
        <v/>
      </c>
      <c r="F39" s="16">
        <f>IF(OR(4&gt;Inputs!$B$5,$B39=""),"",MAX(0,E39*(1+INDEX('Annual Returns'!$B$4:$B$157,MATCH($A39+3,'Annual Returns'!$A$4:$A$157,0)))-Inputs!$B$2*Inputs!$B$3*(1+Inputs!$B$4)^3))</f>
        <v/>
      </c>
      <c r="G39" s="16">
        <f>IF(OR(5&gt;Inputs!$B$5,$B39=""),"",MAX(0,F39*(1+INDEX('Annual Returns'!$B$4:$B$157,MATCH($A39+4,'Annual Returns'!$A$4:$A$157,0)))-Inputs!$B$2*Inputs!$B$3*(1+Inputs!$B$4)^4))</f>
        <v/>
      </c>
      <c r="H39" s="16">
        <f>IF(OR(6&gt;Inputs!$B$5,$B39=""),"",MAX(0,G39*(1+INDEX('Annual Returns'!$B$4:$B$157,MATCH($A39+5,'Annual Returns'!$A$4:$A$157,0)))-Inputs!$B$2*Inputs!$B$3*(1+Inputs!$B$4)^5))</f>
        <v/>
      </c>
      <c r="I39" s="16">
        <f>IF(OR(7&gt;Inputs!$B$5,$B39=""),"",MAX(0,H39*(1+INDEX('Annual Returns'!$B$4:$B$157,MATCH($A39+6,'Annual Returns'!$A$4:$A$157,0)))-Inputs!$B$2*Inputs!$B$3*(1+Inputs!$B$4)^6))</f>
        <v/>
      </c>
      <c r="J39" s="16">
        <f>IF(OR(8&gt;Inputs!$B$5,$B39=""),"",MAX(0,I39*(1+INDEX('Annual Returns'!$B$4:$B$157,MATCH($A39+7,'Annual Returns'!$A$4:$A$157,0)))-Inputs!$B$2*Inputs!$B$3*(1+Inputs!$B$4)^7))</f>
        <v/>
      </c>
      <c r="K39" s="16">
        <f>IF(OR(9&gt;Inputs!$B$5,$B39=""),"",MAX(0,J39*(1+INDEX('Annual Returns'!$B$4:$B$157,MATCH($A39+8,'Annual Returns'!$A$4:$A$157,0)))-Inputs!$B$2*Inputs!$B$3*(1+Inputs!$B$4)^8))</f>
        <v/>
      </c>
      <c r="L39" s="16">
        <f>IF(OR(10&gt;Inputs!$B$5,$B39=""),"",MAX(0,K39*(1+INDEX('Annual Returns'!$B$4:$B$157,MATCH($A39+9,'Annual Returns'!$A$4:$A$157,0)))-Inputs!$B$2*Inputs!$B$3*(1+Inputs!$B$4)^9))</f>
        <v/>
      </c>
      <c r="M39" s="16">
        <f>IF(OR(11&gt;Inputs!$B$5,$B39=""),"",MAX(0,L39*(1+INDEX('Annual Returns'!$B$4:$B$157,MATCH($A39+10,'Annual Returns'!$A$4:$A$157,0)))-Inputs!$B$2*Inputs!$B$3*(1+Inputs!$B$4)^10))</f>
        <v/>
      </c>
      <c r="N39" s="16">
        <f>IF(OR(12&gt;Inputs!$B$5,$B39=""),"",MAX(0,M39*(1+INDEX('Annual Returns'!$B$4:$B$157,MATCH($A39+11,'Annual Returns'!$A$4:$A$157,0)))-Inputs!$B$2*Inputs!$B$3*(1+Inputs!$B$4)^11))</f>
        <v/>
      </c>
      <c r="O39" s="16">
        <f>IF(OR(13&gt;Inputs!$B$5,$B39=""),"",MAX(0,N39*(1+INDEX('Annual Returns'!$B$4:$B$157,MATCH($A39+12,'Annual Returns'!$A$4:$A$157,0)))-Inputs!$B$2*Inputs!$B$3*(1+Inputs!$B$4)^12))</f>
        <v/>
      </c>
      <c r="P39" s="16">
        <f>IF(OR(14&gt;Inputs!$B$5,$B39=""),"",MAX(0,O39*(1+INDEX('Annual Returns'!$B$4:$B$157,MATCH($A39+13,'Annual Returns'!$A$4:$A$157,0)))-Inputs!$B$2*Inputs!$B$3*(1+Inputs!$B$4)^13))</f>
        <v/>
      </c>
      <c r="Q39" s="16">
        <f>IF(OR(15&gt;Inputs!$B$5,$B39=""),"",MAX(0,P39*(1+INDEX('Annual Returns'!$B$4:$B$157,MATCH($A39+14,'Annual Returns'!$A$4:$A$157,0)))-Inputs!$B$2*Inputs!$B$3*(1+Inputs!$B$4)^14))</f>
        <v/>
      </c>
      <c r="R39" s="16">
        <f>IF(OR(16&gt;Inputs!$B$5,$B39=""),"",MAX(0,Q39*(1+INDEX('Annual Returns'!$B$4:$B$157,MATCH($A39+15,'Annual Returns'!$A$4:$A$157,0)))-Inputs!$B$2*Inputs!$B$3*(1+Inputs!$B$4)^15))</f>
        <v/>
      </c>
      <c r="S39" s="16">
        <f>IF(OR(17&gt;Inputs!$B$5,$B39=""),"",MAX(0,R39*(1+INDEX('Annual Returns'!$B$4:$B$157,MATCH($A39+16,'Annual Returns'!$A$4:$A$157,0)))-Inputs!$B$2*Inputs!$B$3*(1+Inputs!$B$4)^16))</f>
        <v/>
      </c>
      <c r="T39" s="16">
        <f>IF(OR(18&gt;Inputs!$B$5,$B39=""),"",MAX(0,S39*(1+INDEX('Annual Returns'!$B$4:$B$157,MATCH($A39+17,'Annual Returns'!$A$4:$A$157,0)))-Inputs!$B$2*Inputs!$B$3*(1+Inputs!$B$4)^17))</f>
        <v/>
      </c>
      <c r="U39" s="16">
        <f>IF(OR(19&gt;Inputs!$B$5,$B39=""),"",MAX(0,T39*(1+INDEX('Annual Returns'!$B$4:$B$157,MATCH($A39+18,'Annual Returns'!$A$4:$A$157,0)))-Inputs!$B$2*Inputs!$B$3*(1+Inputs!$B$4)^18))</f>
        <v/>
      </c>
      <c r="V39" s="16">
        <f>IF(OR(20&gt;Inputs!$B$5,$B39=""),"",MAX(0,U39*(1+INDEX('Annual Returns'!$B$4:$B$157,MATCH($A39+19,'Annual Returns'!$A$4:$A$157,0)))-Inputs!$B$2*Inputs!$B$3*(1+Inputs!$B$4)^19))</f>
        <v/>
      </c>
      <c r="W39" s="16">
        <f>IF(OR(21&gt;Inputs!$B$5,$B39=""),"",MAX(0,V39*(1+INDEX('Annual Returns'!$B$4:$B$157,MATCH($A39+20,'Annual Returns'!$A$4:$A$157,0)))-Inputs!$B$2*Inputs!$B$3*(1+Inputs!$B$4)^20))</f>
        <v/>
      </c>
      <c r="X39" s="16">
        <f>IF(OR(22&gt;Inputs!$B$5,$B39=""),"",MAX(0,W39*(1+INDEX('Annual Returns'!$B$4:$B$157,MATCH($A39+21,'Annual Returns'!$A$4:$A$157,0)))-Inputs!$B$2*Inputs!$B$3*(1+Inputs!$B$4)^21))</f>
        <v/>
      </c>
      <c r="Y39" s="16">
        <f>IF(OR(23&gt;Inputs!$B$5,$B39=""),"",MAX(0,X39*(1+INDEX('Annual Returns'!$B$4:$B$157,MATCH($A39+22,'Annual Returns'!$A$4:$A$157,0)))-Inputs!$B$2*Inputs!$B$3*(1+Inputs!$B$4)^22))</f>
        <v/>
      </c>
      <c r="Z39" s="16">
        <f>IF(OR(24&gt;Inputs!$B$5,$B39=""),"",MAX(0,Y39*(1+INDEX('Annual Returns'!$B$4:$B$157,MATCH($A39+23,'Annual Returns'!$A$4:$A$157,0)))-Inputs!$B$2*Inputs!$B$3*(1+Inputs!$B$4)^23))</f>
        <v/>
      </c>
      <c r="AA39" s="16">
        <f>IF(OR(25&gt;Inputs!$B$5,$B39=""),"",MAX(0,Z39*(1+INDEX('Annual Returns'!$B$4:$B$157,MATCH($A39+24,'Annual Returns'!$A$4:$A$157,0)))-Inputs!$B$2*Inputs!$B$3*(1+Inputs!$B$4)^24))</f>
        <v/>
      </c>
      <c r="AB39" s="16">
        <f>IF(OR(26&gt;Inputs!$B$5,$B39=""),"",MAX(0,AA39*(1+INDEX('Annual Returns'!$B$4:$B$157,MATCH($A39+25,'Annual Returns'!$A$4:$A$157,0)))-Inputs!$B$2*Inputs!$B$3*(1+Inputs!$B$4)^25))</f>
        <v/>
      </c>
      <c r="AC39" s="16">
        <f>IF(OR(27&gt;Inputs!$B$5,$B39=""),"",MAX(0,AB39*(1+INDEX('Annual Returns'!$B$4:$B$157,MATCH($A39+26,'Annual Returns'!$A$4:$A$157,0)))-Inputs!$B$2*Inputs!$B$3*(1+Inputs!$B$4)^26))</f>
        <v/>
      </c>
      <c r="AD39" s="16">
        <f>IF(OR(28&gt;Inputs!$B$5,$B39=""),"",MAX(0,AC39*(1+INDEX('Annual Returns'!$B$4:$B$157,MATCH($A39+27,'Annual Returns'!$A$4:$A$157,0)))-Inputs!$B$2*Inputs!$B$3*(1+Inputs!$B$4)^27))</f>
        <v/>
      </c>
      <c r="AE39" s="16">
        <f>IF(OR(29&gt;Inputs!$B$5,$B39=""),"",MAX(0,AD39*(1+INDEX('Annual Returns'!$B$4:$B$157,MATCH($A39+28,'Annual Returns'!$A$4:$A$157,0)))-Inputs!$B$2*Inputs!$B$3*(1+Inputs!$B$4)^28))</f>
        <v/>
      </c>
      <c r="AF39" s="16">
        <f>IF(OR(30&gt;Inputs!$B$5,$B39=""),"",MAX(0,AE39*(1+INDEX('Annual Returns'!$B$4:$B$157,MATCH($A39+29,'Annual Returns'!$A$4:$A$157,0)))-Inputs!$B$2*Inputs!$B$3*(1+Inputs!$B$4)^29))</f>
        <v/>
      </c>
      <c r="AG39" s="16">
        <f>IF(OR(31&gt;Inputs!$B$5,$B39=""),"",MAX(0,AF39*(1+INDEX('Annual Returns'!$B$4:$B$157,MATCH($A39+30,'Annual Returns'!$A$4:$A$157,0)))-Inputs!$B$2*Inputs!$B$3*(1+Inputs!$B$4)^30))</f>
        <v/>
      </c>
      <c r="AH39" s="16">
        <f>IF(OR(32&gt;Inputs!$B$5,$B39=""),"",MAX(0,AG39*(1+INDEX('Annual Returns'!$B$4:$B$157,MATCH($A39+31,'Annual Returns'!$A$4:$A$157,0)))-Inputs!$B$2*Inputs!$B$3*(1+Inputs!$B$4)^31))</f>
        <v/>
      </c>
      <c r="AI39" s="16">
        <f>IF(OR(33&gt;Inputs!$B$5,$B39=""),"",MAX(0,AH39*(1+INDEX('Annual Returns'!$B$4:$B$157,MATCH($A39+32,'Annual Returns'!$A$4:$A$157,0)))-Inputs!$B$2*Inputs!$B$3*(1+Inputs!$B$4)^32))</f>
        <v/>
      </c>
      <c r="AJ39" s="16">
        <f>IF(OR(34&gt;Inputs!$B$5,$B39=""),"",MAX(0,AI39*(1+INDEX('Annual Returns'!$B$4:$B$157,MATCH($A39+33,'Annual Returns'!$A$4:$A$157,0)))-Inputs!$B$2*Inputs!$B$3*(1+Inputs!$B$4)^33))</f>
        <v/>
      </c>
      <c r="AK39" s="16">
        <f>IF(OR(35&gt;Inputs!$B$5,$B39=""),"",MAX(0,AJ39*(1+INDEX('Annual Returns'!$B$4:$B$157,MATCH($A39+34,'Annual Returns'!$A$4:$A$157,0)))-Inputs!$B$2*Inputs!$B$3*(1+Inputs!$B$4)^34))</f>
        <v/>
      </c>
      <c r="AL39" s="16">
        <f>IF(OR(36&gt;Inputs!$B$5,$B39=""),"",MAX(0,AK39*(1+INDEX('Annual Returns'!$B$4:$B$157,MATCH($A39+35,'Annual Returns'!$A$4:$A$157,0)))-Inputs!$B$2*Inputs!$B$3*(1+Inputs!$B$4)^35))</f>
        <v/>
      </c>
      <c r="AM39" s="16">
        <f>IF(OR(37&gt;Inputs!$B$5,$B39=""),"",MAX(0,AL39*(1+INDEX('Annual Returns'!$B$4:$B$157,MATCH($A39+36,'Annual Returns'!$A$4:$A$157,0)))-Inputs!$B$2*Inputs!$B$3*(1+Inputs!$B$4)^36))</f>
        <v/>
      </c>
      <c r="AN39" s="16">
        <f>IF(OR(38&gt;Inputs!$B$5,$B39=""),"",MAX(0,AM39*(1+INDEX('Annual Returns'!$B$4:$B$157,MATCH($A39+37,'Annual Returns'!$A$4:$A$157,0)))-Inputs!$B$2*Inputs!$B$3*(1+Inputs!$B$4)^37))</f>
        <v/>
      </c>
      <c r="AO39" s="16">
        <f>IF(OR(39&gt;Inputs!$B$5,$B39=""),"",MAX(0,AN39*(1+INDEX('Annual Returns'!$B$4:$B$157,MATCH($A39+38,'Annual Returns'!$A$4:$A$157,0)))-Inputs!$B$2*Inputs!$B$3*(1+Inputs!$B$4)^38))</f>
        <v/>
      </c>
      <c r="AP39" s="16">
        <f>IF(OR(40&gt;Inputs!$B$5,$B39=""),"",MAX(0,AO39*(1+INDEX('Annual Returns'!$B$4:$B$157,MATCH($A39+39,'Annual Returns'!$A$4:$A$157,0)))-Inputs!$B$2*Inputs!$B$3*(1+Inputs!$B$4)^39))</f>
        <v/>
      </c>
      <c r="AQ39" s="16">
        <f>IF(OR(41&gt;Inputs!$B$5,$B39=""),"",MAX(0,AP39*(1+INDEX('Annual Returns'!$B$4:$B$157,MATCH($A39+40,'Annual Returns'!$A$4:$A$157,0)))-Inputs!$B$2*Inputs!$B$3*(1+Inputs!$B$4)^40))</f>
        <v/>
      </c>
      <c r="AR39" s="16">
        <f>IF(OR(42&gt;Inputs!$B$5,$B39=""),"",MAX(0,AQ39*(1+INDEX('Annual Returns'!$B$4:$B$157,MATCH($A39+41,'Annual Returns'!$A$4:$A$157,0)))-Inputs!$B$2*Inputs!$B$3*(1+Inputs!$B$4)^41))</f>
        <v/>
      </c>
      <c r="AS39" s="16">
        <f>IF(OR(43&gt;Inputs!$B$5,$B39=""),"",MAX(0,AR39*(1+INDEX('Annual Returns'!$B$4:$B$157,MATCH($A39+42,'Annual Returns'!$A$4:$A$157,0)))-Inputs!$B$2*Inputs!$B$3*(1+Inputs!$B$4)^42))</f>
        <v/>
      </c>
      <c r="AT39" s="16">
        <f>IF(OR(44&gt;Inputs!$B$5,$B39=""),"",MAX(0,AS39*(1+INDEX('Annual Returns'!$B$4:$B$157,MATCH($A39+43,'Annual Returns'!$A$4:$A$157,0)))-Inputs!$B$2*Inputs!$B$3*(1+Inputs!$B$4)^43))</f>
        <v/>
      </c>
      <c r="AU39" s="16">
        <f>IF(OR(45&gt;Inputs!$B$5,$B39=""),"",MAX(0,AT39*(1+INDEX('Annual Returns'!$B$4:$B$157,MATCH($A39+44,'Annual Returns'!$A$4:$A$157,0)))-Inputs!$B$2*Inputs!$B$3*(1+Inputs!$B$4)^44))</f>
        <v/>
      </c>
      <c r="AV39" s="16">
        <f>IF(OR(46&gt;Inputs!$B$5,$B39=""),"",MAX(0,AU39*(1+INDEX('Annual Returns'!$B$4:$B$157,MATCH($A39+45,'Annual Returns'!$A$4:$A$157,0)))-Inputs!$B$2*Inputs!$B$3*(1+Inputs!$B$4)^45))</f>
        <v/>
      </c>
      <c r="AW39" s="16">
        <f>IF(OR(47&gt;Inputs!$B$5,$B39=""),"",MAX(0,AV39*(1+INDEX('Annual Returns'!$B$4:$B$157,MATCH($A39+46,'Annual Returns'!$A$4:$A$157,0)))-Inputs!$B$2*Inputs!$B$3*(1+Inputs!$B$4)^46))</f>
        <v/>
      </c>
      <c r="AX39" s="16">
        <f>IF(OR(48&gt;Inputs!$B$5,$B39=""),"",MAX(0,AW39*(1+INDEX('Annual Returns'!$B$4:$B$157,MATCH($A39+47,'Annual Returns'!$A$4:$A$157,0)))-Inputs!$B$2*Inputs!$B$3*(1+Inputs!$B$4)^47))</f>
        <v/>
      </c>
      <c r="AY39" s="16">
        <f>IF(OR(49&gt;Inputs!$B$5,$B39=""),"",MAX(0,AX39*(1+INDEX('Annual Returns'!$B$4:$B$157,MATCH($A39+48,'Annual Returns'!$A$4:$A$157,0)))-Inputs!$B$2*Inputs!$B$3*(1+Inputs!$B$4)^48))</f>
        <v/>
      </c>
      <c r="AZ39" s="16">
        <f>IF(OR(50&gt;Inputs!$B$5,$B39=""),"",MAX(0,AY39*(1+INDEX('Annual Returns'!$B$4:$B$157,MATCH($A39+49,'Annual Returns'!$A$4:$A$157,0)))-Inputs!$B$2*Inputs!$B$3*(1+Inputs!$B$4)^49))</f>
        <v/>
      </c>
      <c r="BA39" s="16">
        <f>IF(B39="","",INDEX(C39:AZ39,Inputs!$B$5))</f>
        <v/>
      </c>
      <c r="BB39">
        <f>IF(BA39="","",IF(BA39&gt;0,1,0))</f>
        <v/>
      </c>
      <c r="BC39">
        <f>IF(BB39="","",IF(BB39=1,"",MATCH(0,C39:AZ39,0)))</f>
        <v/>
      </c>
    </row>
    <row r="40">
      <c r="A40" t="n">
        <v>1908</v>
      </c>
      <c r="B40" s="16">
        <f>IF(OR($A40+Inputs!$B$5-1&gt;Inputs!$B$7,Inputs!$B$5&gt;50),"",Inputs!$B$2)</f>
        <v/>
      </c>
      <c r="C40" s="16">
        <f>IF(OR(1&gt;Inputs!$B$5,$B40=""),"",MAX(0,B40*(1+INDEX('Annual Returns'!$B$4:$B$157,MATCH($A40+0,'Annual Returns'!$A$4:$A$157,0)))-Inputs!$B$2*Inputs!$B$3*(1+Inputs!$B$4)^0))</f>
        <v/>
      </c>
      <c r="D40" s="16">
        <f>IF(OR(2&gt;Inputs!$B$5,$B40=""),"",MAX(0,C40*(1+INDEX('Annual Returns'!$B$4:$B$157,MATCH($A40+1,'Annual Returns'!$A$4:$A$157,0)))-Inputs!$B$2*Inputs!$B$3*(1+Inputs!$B$4)^1))</f>
        <v/>
      </c>
      <c r="E40" s="16">
        <f>IF(OR(3&gt;Inputs!$B$5,$B40=""),"",MAX(0,D40*(1+INDEX('Annual Returns'!$B$4:$B$157,MATCH($A40+2,'Annual Returns'!$A$4:$A$157,0)))-Inputs!$B$2*Inputs!$B$3*(1+Inputs!$B$4)^2))</f>
        <v/>
      </c>
      <c r="F40" s="16">
        <f>IF(OR(4&gt;Inputs!$B$5,$B40=""),"",MAX(0,E40*(1+INDEX('Annual Returns'!$B$4:$B$157,MATCH($A40+3,'Annual Returns'!$A$4:$A$157,0)))-Inputs!$B$2*Inputs!$B$3*(1+Inputs!$B$4)^3))</f>
        <v/>
      </c>
      <c r="G40" s="16">
        <f>IF(OR(5&gt;Inputs!$B$5,$B40=""),"",MAX(0,F40*(1+INDEX('Annual Returns'!$B$4:$B$157,MATCH($A40+4,'Annual Returns'!$A$4:$A$157,0)))-Inputs!$B$2*Inputs!$B$3*(1+Inputs!$B$4)^4))</f>
        <v/>
      </c>
      <c r="H40" s="16">
        <f>IF(OR(6&gt;Inputs!$B$5,$B40=""),"",MAX(0,G40*(1+INDEX('Annual Returns'!$B$4:$B$157,MATCH($A40+5,'Annual Returns'!$A$4:$A$157,0)))-Inputs!$B$2*Inputs!$B$3*(1+Inputs!$B$4)^5))</f>
        <v/>
      </c>
      <c r="I40" s="16">
        <f>IF(OR(7&gt;Inputs!$B$5,$B40=""),"",MAX(0,H40*(1+INDEX('Annual Returns'!$B$4:$B$157,MATCH($A40+6,'Annual Returns'!$A$4:$A$157,0)))-Inputs!$B$2*Inputs!$B$3*(1+Inputs!$B$4)^6))</f>
        <v/>
      </c>
      <c r="J40" s="16">
        <f>IF(OR(8&gt;Inputs!$B$5,$B40=""),"",MAX(0,I40*(1+INDEX('Annual Returns'!$B$4:$B$157,MATCH($A40+7,'Annual Returns'!$A$4:$A$157,0)))-Inputs!$B$2*Inputs!$B$3*(1+Inputs!$B$4)^7))</f>
        <v/>
      </c>
      <c r="K40" s="16">
        <f>IF(OR(9&gt;Inputs!$B$5,$B40=""),"",MAX(0,J40*(1+INDEX('Annual Returns'!$B$4:$B$157,MATCH($A40+8,'Annual Returns'!$A$4:$A$157,0)))-Inputs!$B$2*Inputs!$B$3*(1+Inputs!$B$4)^8))</f>
        <v/>
      </c>
      <c r="L40" s="16">
        <f>IF(OR(10&gt;Inputs!$B$5,$B40=""),"",MAX(0,K40*(1+INDEX('Annual Returns'!$B$4:$B$157,MATCH($A40+9,'Annual Returns'!$A$4:$A$157,0)))-Inputs!$B$2*Inputs!$B$3*(1+Inputs!$B$4)^9))</f>
        <v/>
      </c>
      <c r="M40" s="16">
        <f>IF(OR(11&gt;Inputs!$B$5,$B40=""),"",MAX(0,L40*(1+INDEX('Annual Returns'!$B$4:$B$157,MATCH($A40+10,'Annual Returns'!$A$4:$A$157,0)))-Inputs!$B$2*Inputs!$B$3*(1+Inputs!$B$4)^10))</f>
        <v/>
      </c>
      <c r="N40" s="16">
        <f>IF(OR(12&gt;Inputs!$B$5,$B40=""),"",MAX(0,M40*(1+INDEX('Annual Returns'!$B$4:$B$157,MATCH($A40+11,'Annual Returns'!$A$4:$A$157,0)))-Inputs!$B$2*Inputs!$B$3*(1+Inputs!$B$4)^11))</f>
        <v/>
      </c>
      <c r="O40" s="16">
        <f>IF(OR(13&gt;Inputs!$B$5,$B40=""),"",MAX(0,N40*(1+INDEX('Annual Returns'!$B$4:$B$157,MATCH($A40+12,'Annual Returns'!$A$4:$A$157,0)))-Inputs!$B$2*Inputs!$B$3*(1+Inputs!$B$4)^12))</f>
        <v/>
      </c>
      <c r="P40" s="16">
        <f>IF(OR(14&gt;Inputs!$B$5,$B40=""),"",MAX(0,O40*(1+INDEX('Annual Returns'!$B$4:$B$157,MATCH($A40+13,'Annual Returns'!$A$4:$A$157,0)))-Inputs!$B$2*Inputs!$B$3*(1+Inputs!$B$4)^13))</f>
        <v/>
      </c>
      <c r="Q40" s="16">
        <f>IF(OR(15&gt;Inputs!$B$5,$B40=""),"",MAX(0,P40*(1+INDEX('Annual Returns'!$B$4:$B$157,MATCH($A40+14,'Annual Returns'!$A$4:$A$157,0)))-Inputs!$B$2*Inputs!$B$3*(1+Inputs!$B$4)^14))</f>
        <v/>
      </c>
      <c r="R40" s="16">
        <f>IF(OR(16&gt;Inputs!$B$5,$B40=""),"",MAX(0,Q40*(1+INDEX('Annual Returns'!$B$4:$B$157,MATCH($A40+15,'Annual Returns'!$A$4:$A$157,0)))-Inputs!$B$2*Inputs!$B$3*(1+Inputs!$B$4)^15))</f>
        <v/>
      </c>
      <c r="S40" s="16">
        <f>IF(OR(17&gt;Inputs!$B$5,$B40=""),"",MAX(0,R40*(1+INDEX('Annual Returns'!$B$4:$B$157,MATCH($A40+16,'Annual Returns'!$A$4:$A$157,0)))-Inputs!$B$2*Inputs!$B$3*(1+Inputs!$B$4)^16))</f>
        <v/>
      </c>
      <c r="T40" s="16">
        <f>IF(OR(18&gt;Inputs!$B$5,$B40=""),"",MAX(0,S40*(1+INDEX('Annual Returns'!$B$4:$B$157,MATCH($A40+17,'Annual Returns'!$A$4:$A$157,0)))-Inputs!$B$2*Inputs!$B$3*(1+Inputs!$B$4)^17))</f>
        <v/>
      </c>
      <c r="U40" s="16">
        <f>IF(OR(19&gt;Inputs!$B$5,$B40=""),"",MAX(0,T40*(1+INDEX('Annual Returns'!$B$4:$B$157,MATCH($A40+18,'Annual Returns'!$A$4:$A$157,0)))-Inputs!$B$2*Inputs!$B$3*(1+Inputs!$B$4)^18))</f>
        <v/>
      </c>
      <c r="V40" s="16">
        <f>IF(OR(20&gt;Inputs!$B$5,$B40=""),"",MAX(0,U40*(1+INDEX('Annual Returns'!$B$4:$B$157,MATCH($A40+19,'Annual Returns'!$A$4:$A$157,0)))-Inputs!$B$2*Inputs!$B$3*(1+Inputs!$B$4)^19))</f>
        <v/>
      </c>
      <c r="W40" s="16">
        <f>IF(OR(21&gt;Inputs!$B$5,$B40=""),"",MAX(0,V40*(1+INDEX('Annual Returns'!$B$4:$B$157,MATCH($A40+20,'Annual Returns'!$A$4:$A$157,0)))-Inputs!$B$2*Inputs!$B$3*(1+Inputs!$B$4)^20))</f>
        <v/>
      </c>
      <c r="X40" s="16">
        <f>IF(OR(22&gt;Inputs!$B$5,$B40=""),"",MAX(0,W40*(1+INDEX('Annual Returns'!$B$4:$B$157,MATCH($A40+21,'Annual Returns'!$A$4:$A$157,0)))-Inputs!$B$2*Inputs!$B$3*(1+Inputs!$B$4)^21))</f>
        <v/>
      </c>
      <c r="Y40" s="16">
        <f>IF(OR(23&gt;Inputs!$B$5,$B40=""),"",MAX(0,X40*(1+INDEX('Annual Returns'!$B$4:$B$157,MATCH($A40+22,'Annual Returns'!$A$4:$A$157,0)))-Inputs!$B$2*Inputs!$B$3*(1+Inputs!$B$4)^22))</f>
        <v/>
      </c>
      <c r="Z40" s="16">
        <f>IF(OR(24&gt;Inputs!$B$5,$B40=""),"",MAX(0,Y40*(1+INDEX('Annual Returns'!$B$4:$B$157,MATCH($A40+23,'Annual Returns'!$A$4:$A$157,0)))-Inputs!$B$2*Inputs!$B$3*(1+Inputs!$B$4)^23))</f>
        <v/>
      </c>
      <c r="AA40" s="16">
        <f>IF(OR(25&gt;Inputs!$B$5,$B40=""),"",MAX(0,Z40*(1+INDEX('Annual Returns'!$B$4:$B$157,MATCH($A40+24,'Annual Returns'!$A$4:$A$157,0)))-Inputs!$B$2*Inputs!$B$3*(1+Inputs!$B$4)^24))</f>
        <v/>
      </c>
      <c r="AB40" s="16">
        <f>IF(OR(26&gt;Inputs!$B$5,$B40=""),"",MAX(0,AA40*(1+INDEX('Annual Returns'!$B$4:$B$157,MATCH($A40+25,'Annual Returns'!$A$4:$A$157,0)))-Inputs!$B$2*Inputs!$B$3*(1+Inputs!$B$4)^25))</f>
        <v/>
      </c>
      <c r="AC40" s="16">
        <f>IF(OR(27&gt;Inputs!$B$5,$B40=""),"",MAX(0,AB40*(1+INDEX('Annual Returns'!$B$4:$B$157,MATCH($A40+26,'Annual Returns'!$A$4:$A$157,0)))-Inputs!$B$2*Inputs!$B$3*(1+Inputs!$B$4)^26))</f>
        <v/>
      </c>
      <c r="AD40" s="16">
        <f>IF(OR(28&gt;Inputs!$B$5,$B40=""),"",MAX(0,AC40*(1+INDEX('Annual Returns'!$B$4:$B$157,MATCH($A40+27,'Annual Returns'!$A$4:$A$157,0)))-Inputs!$B$2*Inputs!$B$3*(1+Inputs!$B$4)^27))</f>
        <v/>
      </c>
      <c r="AE40" s="16">
        <f>IF(OR(29&gt;Inputs!$B$5,$B40=""),"",MAX(0,AD40*(1+INDEX('Annual Returns'!$B$4:$B$157,MATCH($A40+28,'Annual Returns'!$A$4:$A$157,0)))-Inputs!$B$2*Inputs!$B$3*(1+Inputs!$B$4)^28))</f>
        <v/>
      </c>
      <c r="AF40" s="16">
        <f>IF(OR(30&gt;Inputs!$B$5,$B40=""),"",MAX(0,AE40*(1+INDEX('Annual Returns'!$B$4:$B$157,MATCH($A40+29,'Annual Returns'!$A$4:$A$157,0)))-Inputs!$B$2*Inputs!$B$3*(1+Inputs!$B$4)^29))</f>
        <v/>
      </c>
      <c r="AG40" s="16">
        <f>IF(OR(31&gt;Inputs!$B$5,$B40=""),"",MAX(0,AF40*(1+INDEX('Annual Returns'!$B$4:$B$157,MATCH($A40+30,'Annual Returns'!$A$4:$A$157,0)))-Inputs!$B$2*Inputs!$B$3*(1+Inputs!$B$4)^30))</f>
        <v/>
      </c>
      <c r="AH40" s="16">
        <f>IF(OR(32&gt;Inputs!$B$5,$B40=""),"",MAX(0,AG40*(1+INDEX('Annual Returns'!$B$4:$B$157,MATCH($A40+31,'Annual Returns'!$A$4:$A$157,0)))-Inputs!$B$2*Inputs!$B$3*(1+Inputs!$B$4)^31))</f>
        <v/>
      </c>
      <c r="AI40" s="16">
        <f>IF(OR(33&gt;Inputs!$B$5,$B40=""),"",MAX(0,AH40*(1+INDEX('Annual Returns'!$B$4:$B$157,MATCH($A40+32,'Annual Returns'!$A$4:$A$157,0)))-Inputs!$B$2*Inputs!$B$3*(1+Inputs!$B$4)^32))</f>
        <v/>
      </c>
      <c r="AJ40" s="16">
        <f>IF(OR(34&gt;Inputs!$B$5,$B40=""),"",MAX(0,AI40*(1+INDEX('Annual Returns'!$B$4:$B$157,MATCH($A40+33,'Annual Returns'!$A$4:$A$157,0)))-Inputs!$B$2*Inputs!$B$3*(1+Inputs!$B$4)^33))</f>
        <v/>
      </c>
      <c r="AK40" s="16">
        <f>IF(OR(35&gt;Inputs!$B$5,$B40=""),"",MAX(0,AJ40*(1+INDEX('Annual Returns'!$B$4:$B$157,MATCH($A40+34,'Annual Returns'!$A$4:$A$157,0)))-Inputs!$B$2*Inputs!$B$3*(1+Inputs!$B$4)^34))</f>
        <v/>
      </c>
      <c r="AL40" s="16">
        <f>IF(OR(36&gt;Inputs!$B$5,$B40=""),"",MAX(0,AK40*(1+INDEX('Annual Returns'!$B$4:$B$157,MATCH($A40+35,'Annual Returns'!$A$4:$A$157,0)))-Inputs!$B$2*Inputs!$B$3*(1+Inputs!$B$4)^35))</f>
        <v/>
      </c>
      <c r="AM40" s="16">
        <f>IF(OR(37&gt;Inputs!$B$5,$B40=""),"",MAX(0,AL40*(1+INDEX('Annual Returns'!$B$4:$B$157,MATCH($A40+36,'Annual Returns'!$A$4:$A$157,0)))-Inputs!$B$2*Inputs!$B$3*(1+Inputs!$B$4)^36))</f>
        <v/>
      </c>
      <c r="AN40" s="16">
        <f>IF(OR(38&gt;Inputs!$B$5,$B40=""),"",MAX(0,AM40*(1+INDEX('Annual Returns'!$B$4:$B$157,MATCH($A40+37,'Annual Returns'!$A$4:$A$157,0)))-Inputs!$B$2*Inputs!$B$3*(1+Inputs!$B$4)^37))</f>
        <v/>
      </c>
      <c r="AO40" s="16">
        <f>IF(OR(39&gt;Inputs!$B$5,$B40=""),"",MAX(0,AN40*(1+INDEX('Annual Returns'!$B$4:$B$157,MATCH($A40+38,'Annual Returns'!$A$4:$A$157,0)))-Inputs!$B$2*Inputs!$B$3*(1+Inputs!$B$4)^38))</f>
        <v/>
      </c>
      <c r="AP40" s="16">
        <f>IF(OR(40&gt;Inputs!$B$5,$B40=""),"",MAX(0,AO40*(1+INDEX('Annual Returns'!$B$4:$B$157,MATCH($A40+39,'Annual Returns'!$A$4:$A$157,0)))-Inputs!$B$2*Inputs!$B$3*(1+Inputs!$B$4)^39))</f>
        <v/>
      </c>
      <c r="AQ40" s="16">
        <f>IF(OR(41&gt;Inputs!$B$5,$B40=""),"",MAX(0,AP40*(1+INDEX('Annual Returns'!$B$4:$B$157,MATCH($A40+40,'Annual Returns'!$A$4:$A$157,0)))-Inputs!$B$2*Inputs!$B$3*(1+Inputs!$B$4)^40))</f>
        <v/>
      </c>
      <c r="AR40" s="16">
        <f>IF(OR(42&gt;Inputs!$B$5,$B40=""),"",MAX(0,AQ40*(1+INDEX('Annual Returns'!$B$4:$B$157,MATCH($A40+41,'Annual Returns'!$A$4:$A$157,0)))-Inputs!$B$2*Inputs!$B$3*(1+Inputs!$B$4)^41))</f>
        <v/>
      </c>
      <c r="AS40" s="16">
        <f>IF(OR(43&gt;Inputs!$B$5,$B40=""),"",MAX(0,AR40*(1+INDEX('Annual Returns'!$B$4:$B$157,MATCH($A40+42,'Annual Returns'!$A$4:$A$157,0)))-Inputs!$B$2*Inputs!$B$3*(1+Inputs!$B$4)^42))</f>
        <v/>
      </c>
      <c r="AT40" s="16">
        <f>IF(OR(44&gt;Inputs!$B$5,$B40=""),"",MAX(0,AS40*(1+INDEX('Annual Returns'!$B$4:$B$157,MATCH($A40+43,'Annual Returns'!$A$4:$A$157,0)))-Inputs!$B$2*Inputs!$B$3*(1+Inputs!$B$4)^43))</f>
        <v/>
      </c>
      <c r="AU40" s="16">
        <f>IF(OR(45&gt;Inputs!$B$5,$B40=""),"",MAX(0,AT40*(1+INDEX('Annual Returns'!$B$4:$B$157,MATCH($A40+44,'Annual Returns'!$A$4:$A$157,0)))-Inputs!$B$2*Inputs!$B$3*(1+Inputs!$B$4)^44))</f>
        <v/>
      </c>
      <c r="AV40" s="16">
        <f>IF(OR(46&gt;Inputs!$B$5,$B40=""),"",MAX(0,AU40*(1+INDEX('Annual Returns'!$B$4:$B$157,MATCH($A40+45,'Annual Returns'!$A$4:$A$157,0)))-Inputs!$B$2*Inputs!$B$3*(1+Inputs!$B$4)^45))</f>
        <v/>
      </c>
      <c r="AW40" s="16">
        <f>IF(OR(47&gt;Inputs!$B$5,$B40=""),"",MAX(0,AV40*(1+INDEX('Annual Returns'!$B$4:$B$157,MATCH($A40+46,'Annual Returns'!$A$4:$A$157,0)))-Inputs!$B$2*Inputs!$B$3*(1+Inputs!$B$4)^46))</f>
        <v/>
      </c>
      <c r="AX40" s="16">
        <f>IF(OR(48&gt;Inputs!$B$5,$B40=""),"",MAX(0,AW40*(1+INDEX('Annual Returns'!$B$4:$B$157,MATCH($A40+47,'Annual Returns'!$A$4:$A$157,0)))-Inputs!$B$2*Inputs!$B$3*(1+Inputs!$B$4)^47))</f>
        <v/>
      </c>
      <c r="AY40" s="16">
        <f>IF(OR(49&gt;Inputs!$B$5,$B40=""),"",MAX(0,AX40*(1+INDEX('Annual Returns'!$B$4:$B$157,MATCH($A40+48,'Annual Returns'!$A$4:$A$157,0)))-Inputs!$B$2*Inputs!$B$3*(1+Inputs!$B$4)^48))</f>
        <v/>
      </c>
      <c r="AZ40" s="16">
        <f>IF(OR(50&gt;Inputs!$B$5,$B40=""),"",MAX(0,AY40*(1+INDEX('Annual Returns'!$B$4:$B$157,MATCH($A40+49,'Annual Returns'!$A$4:$A$157,0)))-Inputs!$B$2*Inputs!$B$3*(1+Inputs!$B$4)^49))</f>
        <v/>
      </c>
      <c r="BA40" s="16">
        <f>IF(B40="","",INDEX(C40:AZ40,Inputs!$B$5))</f>
        <v/>
      </c>
      <c r="BB40">
        <f>IF(BA40="","",IF(BA40&gt;0,1,0))</f>
        <v/>
      </c>
      <c r="BC40">
        <f>IF(BB40="","",IF(BB40=1,"",MATCH(0,C40:AZ40,0)))</f>
        <v/>
      </c>
    </row>
    <row r="41">
      <c r="A41" t="n">
        <v>1909</v>
      </c>
      <c r="B41" s="16">
        <f>IF(OR($A41+Inputs!$B$5-1&gt;Inputs!$B$7,Inputs!$B$5&gt;50),"",Inputs!$B$2)</f>
        <v/>
      </c>
      <c r="C41" s="16">
        <f>IF(OR(1&gt;Inputs!$B$5,$B41=""),"",MAX(0,B41*(1+INDEX('Annual Returns'!$B$4:$B$157,MATCH($A41+0,'Annual Returns'!$A$4:$A$157,0)))-Inputs!$B$2*Inputs!$B$3*(1+Inputs!$B$4)^0))</f>
        <v/>
      </c>
      <c r="D41" s="16">
        <f>IF(OR(2&gt;Inputs!$B$5,$B41=""),"",MAX(0,C41*(1+INDEX('Annual Returns'!$B$4:$B$157,MATCH($A41+1,'Annual Returns'!$A$4:$A$157,0)))-Inputs!$B$2*Inputs!$B$3*(1+Inputs!$B$4)^1))</f>
        <v/>
      </c>
      <c r="E41" s="16">
        <f>IF(OR(3&gt;Inputs!$B$5,$B41=""),"",MAX(0,D41*(1+INDEX('Annual Returns'!$B$4:$B$157,MATCH($A41+2,'Annual Returns'!$A$4:$A$157,0)))-Inputs!$B$2*Inputs!$B$3*(1+Inputs!$B$4)^2))</f>
        <v/>
      </c>
      <c r="F41" s="16">
        <f>IF(OR(4&gt;Inputs!$B$5,$B41=""),"",MAX(0,E41*(1+INDEX('Annual Returns'!$B$4:$B$157,MATCH($A41+3,'Annual Returns'!$A$4:$A$157,0)))-Inputs!$B$2*Inputs!$B$3*(1+Inputs!$B$4)^3))</f>
        <v/>
      </c>
      <c r="G41" s="16">
        <f>IF(OR(5&gt;Inputs!$B$5,$B41=""),"",MAX(0,F41*(1+INDEX('Annual Returns'!$B$4:$B$157,MATCH($A41+4,'Annual Returns'!$A$4:$A$157,0)))-Inputs!$B$2*Inputs!$B$3*(1+Inputs!$B$4)^4))</f>
        <v/>
      </c>
      <c r="H41" s="16">
        <f>IF(OR(6&gt;Inputs!$B$5,$B41=""),"",MAX(0,G41*(1+INDEX('Annual Returns'!$B$4:$B$157,MATCH($A41+5,'Annual Returns'!$A$4:$A$157,0)))-Inputs!$B$2*Inputs!$B$3*(1+Inputs!$B$4)^5))</f>
        <v/>
      </c>
      <c r="I41" s="16">
        <f>IF(OR(7&gt;Inputs!$B$5,$B41=""),"",MAX(0,H41*(1+INDEX('Annual Returns'!$B$4:$B$157,MATCH($A41+6,'Annual Returns'!$A$4:$A$157,0)))-Inputs!$B$2*Inputs!$B$3*(1+Inputs!$B$4)^6))</f>
        <v/>
      </c>
      <c r="J41" s="16">
        <f>IF(OR(8&gt;Inputs!$B$5,$B41=""),"",MAX(0,I41*(1+INDEX('Annual Returns'!$B$4:$B$157,MATCH($A41+7,'Annual Returns'!$A$4:$A$157,0)))-Inputs!$B$2*Inputs!$B$3*(1+Inputs!$B$4)^7))</f>
        <v/>
      </c>
      <c r="K41" s="16">
        <f>IF(OR(9&gt;Inputs!$B$5,$B41=""),"",MAX(0,J41*(1+INDEX('Annual Returns'!$B$4:$B$157,MATCH($A41+8,'Annual Returns'!$A$4:$A$157,0)))-Inputs!$B$2*Inputs!$B$3*(1+Inputs!$B$4)^8))</f>
        <v/>
      </c>
      <c r="L41" s="16">
        <f>IF(OR(10&gt;Inputs!$B$5,$B41=""),"",MAX(0,K41*(1+INDEX('Annual Returns'!$B$4:$B$157,MATCH($A41+9,'Annual Returns'!$A$4:$A$157,0)))-Inputs!$B$2*Inputs!$B$3*(1+Inputs!$B$4)^9))</f>
        <v/>
      </c>
      <c r="M41" s="16">
        <f>IF(OR(11&gt;Inputs!$B$5,$B41=""),"",MAX(0,L41*(1+INDEX('Annual Returns'!$B$4:$B$157,MATCH($A41+10,'Annual Returns'!$A$4:$A$157,0)))-Inputs!$B$2*Inputs!$B$3*(1+Inputs!$B$4)^10))</f>
        <v/>
      </c>
      <c r="N41" s="16">
        <f>IF(OR(12&gt;Inputs!$B$5,$B41=""),"",MAX(0,M41*(1+INDEX('Annual Returns'!$B$4:$B$157,MATCH($A41+11,'Annual Returns'!$A$4:$A$157,0)))-Inputs!$B$2*Inputs!$B$3*(1+Inputs!$B$4)^11))</f>
        <v/>
      </c>
      <c r="O41" s="16">
        <f>IF(OR(13&gt;Inputs!$B$5,$B41=""),"",MAX(0,N41*(1+INDEX('Annual Returns'!$B$4:$B$157,MATCH($A41+12,'Annual Returns'!$A$4:$A$157,0)))-Inputs!$B$2*Inputs!$B$3*(1+Inputs!$B$4)^12))</f>
        <v/>
      </c>
      <c r="P41" s="16">
        <f>IF(OR(14&gt;Inputs!$B$5,$B41=""),"",MAX(0,O41*(1+INDEX('Annual Returns'!$B$4:$B$157,MATCH($A41+13,'Annual Returns'!$A$4:$A$157,0)))-Inputs!$B$2*Inputs!$B$3*(1+Inputs!$B$4)^13))</f>
        <v/>
      </c>
      <c r="Q41" s="16">
        <f>IF(OR(15&gt;Inputs!$B$5,$B41=""),"",MAX(0,P41*(1+INDEX('Annual Returns'!$B$4:$B$157,MATCH($A41+14,'Annual Returns'!$A$4:$A$157,0)))-Inputs!$B$2*Inputs!$B$3*(1+Inputs!$B$4)^14))</f>
        <v/>
      </c>
      <c r="R41" s="16">
        <f>IF(OR(16&gt;Inputs!$B$5,$B41=""),"",MAX(0,Q41*(1+INDEX('Annual Returns'!$B$4:$B$157,MATCH($A41+15,'Annual Returns'!$A$4:$A$157,0)))-Inputs!$B$2*Inputs!$B$3*(1+Inputs!$B$4)^15))</f>
        <v/>
      </c>
      <c r="S41" s="16">
        <f>IF(OR(17&gt;Inputs!$B$5,$B41=""),"",MAX(0,R41*(1+INDEX('Annual Returns'!$B$4:$B$157,MATCH($A41+16,'Annual Returns'!$A$4:$A$157,0)))-Inputs!$B$2*Inputs!$B$3*(1+Inputs!$B$4)^16))</f>
        <v/>
      </c>
      <c r="T41" s="16">
        <f>IF(OR(18&gt;Inputs!$B$5,$B41=""),"",MAX(0,S41*(1+INDEX('Annual Returns'!$B$4:$B$157,MATCH($A41+17,'Annual Returns'!$A$4:$A$157,0)))-Inputs!$B$2*Inputs!$B$3*(1+Inputs!$B$4)^17))</f>
        <v/>
      </c>
      <c r="U41" s="16">
        <f>IF(OR(19&gt;Inputs!$B$5,$B41=""),"",MAX(0,T41*(1+INDEX('Annual Returns'!$B$4:$B$157,MATCH($A41+18,'Annual Returns'!$A$4:$A$157,0)))-Inputs!$B$2*Inputs!$B$3*(1+Inputs!$B$4)^18))</f>
        <v/>
      </c>
      <c r="V41" s="16">
        <f>IF(OR(20&gt;Inputs!$B$5,$B41=""),"",MAX(0,U41*(1+INDEX('Annual Returns'!$B$4:$B$157,MATCH($A41+19,'Annual Returns'!$A$4:$A$157,0)))-Inputs!$B$2*Inputs!$B$3*(1+Inputs!$B$4)^19))</f>
        <v/>
      </c>
      <c r="W41" s="16">
        <f>IF(OR(21&gt;Inputs!$B$5,$B41=""),"",MAX(0,V41*(1+INDEX('Annual Returns'!$B$4:$B$157,MATCH($A41+20,'Annual Returns'!$A$4:$A$157,0)))-Inputs!$B$2*Inputs!$B$3*(1+Inputs!$B$4)^20))</f>
        <v/>
      </c>
      <c r="X41" s="16">
        <f>IF(OR(22&gt;Inputs!$B$5,$B41=""),"",MAX(0,W41*(1+INDEX('Annual Returns'!$B$4:$B$157,MATCH($A41+21,'Annual Returns'!$A$4:$A$157,0)))-Inputs!$B$2*Inputs!$B$3*(1+Inputs!$B$4)^21))</f>
        <v/>
      </c>
      <c r="Y41" s="16">
        <f>IF(OR(23&gt;Inputs!$B$5,$B41=""),"",MAX(0,X41*(1+INDEX('Annual Returns'!$B$4:$B$157,MATCH($A41+22,'Annual Returns'!$A$4:$A$157,0)))-Inputs!$B$2*Inputs!$B$3*(1+Inputs!$B$4)^22))</f>
        <v/>
      </c>
      <c r="Z41" s="16">
        <f>IF(OR(24&gt;Inputs!$B$5,$B41=""),"",MAX(0,Y41*(1+INDEX('Annual Returns'!$B$4:$B$157,MATCH($A41+23,'Annual Returns'!$A$4:$A$157,0)))-Inputs!$B$2*Inputs!$B$3*(1+Inputs!$B$4)^23))</f>
        <v/>
      </c>
      <c r="AA41" s="16">
        <f>IF(OR(25&gt;Inputs!$B$5,$B41=""),"",MAX(0,Z41*(1+INDEX('Annual Returns'!$B$4:$B$157,MATCH($A41+24,'Annual Returns'!$A$4:$A$157,0)))-Inputs!$B$2*Inputs!$B$3*(1+Inputs!$B$4)^24))</f>
        <v/>
      </c>
      <c r="AB41" s="16">
        <f>IF(OR(26&gt;Inputs!$B$5,$B41=""),"",MAX(0,AA41*(1+INDEX('Annual Returns'!$B$4:$B$157,MATCH($A41+25,'Annual Returns'!$A$4:$A$157,0)))-Inputs!$B$2*Inputs!$B$3*(1+Inputs!$B$4)^25))</f>
        <v/>
      </c>
      <c r="AC41" s="16">
        <f>IF(OR(27&gt;Inputs!$B$5,$B41=""),"",MAX(0,AB41*(1+INDEX('Annual Returns'!$B$4:$B$157,MATCH($A41+26,'Annual Returns'!$A$4:$A$157,0)))-Inputs!$B$2*Inputs!$B$3*(1+Inputs!$B$4)^26))</f>
        <v/>
      </c>
      <c r="AD41" s="16">
        <f>IF(OR(28&gt;Inputs!$B$5,$B41=""),"",MAX(0,AC41*(1+INDEX('Annual Returns'!$B$4:$B$157,MATCH($A41+27,'Annual Returns'!$A$4:$A$157,0)))-Inputs!$B$2*Inputs!$B$3*(1+Inputs!$B$4)^27))</f>
        <v/>
      </c>
      <c r="AE41" s="16">
        <f>IF(OR(29&gt;Inputs!$B$5,$B41=""),"",MAX(0,AD41*(1+INDEX('Annual Returns'!$B$4:$B$157,MATCH($A41+28,'Annual Returns'!$A$4:$A$157,0)))-Inputs!$B$2*Inputs!$B$3*(1+Inputs!$B$4)^28))</f>
        <v/>
      </c>
      <c r="AF41" s="16">
        <f>IF(OR(30&gt;Inputs!$B$5,$B41=""),"",MAX(0,AE41*(1+INDEX('Annual Returns'!$B$4:$B$157,MATCH($A41+29,'Annual Returns'!$A$4:$A$157,0)))-Inputs!$B$2*Inputs!$B$3*(1+Inputs!$B$4)^29))</f>
        <v/>
      </c>
      <c r="AG41" s="16">
        <f>IF(OR(31&gt;Inputs!$B$5,$B41=""),"",MAX(0,AF41*(1+INDEX('Annual Returns'!$B$4:$B$157,MATCH($A41+30,'Annual Returns'!$A$4:$A$157,0)))-Inputs!$B$2*Inputs!$B$3*(1+Inputs!$B$4)^30))</f>
        <v/>
      </c>
      <c r="AH41" s="16">
        <f>IF(OR(32&gt;Inputs!$B$5,$B41=""),"",MAX(0,AG41*(1+INDEX('Annual Returns'!$B$4:$B$157,MATCH($A41+31,'Annual Returns'!$A$4:$A$157,0)))-Inputs!$B$2*Inputs!$B$3*(1+Inputs!$B$4)^31))</f>
        <v/>
      </c>
      <c r="AI41" s="16">
        <f>IF(OR(33&gt;Inputs!$B$5,$B41=""),"",MAX(0,AH41*(1+INDEX('Annual Returns'!$B$4:$B$157,MATCH($A41+32,'Annual Returns'!$A$4:$A$157,0)))-Inputs!$B$2*Inputs!$B$3*(1+Inputs!$B$4)^32))</f>
        <v/>
      </c>
      <c r="AJ41" s="16">
        <f>IF(OR(34&gt;Inputs!$B$5,$B41=""),"",MAX(0,AI41*(1+INDEX('Annual Returns'!$B$4:$B$157,MATCH($A41+33,'Annual Returns'!$A$4:$A$157,0)))-Inputs!$B$2*Inputs!$B$3*(1+Inputs!$B$4)^33))</f>
        <v/>
      </c>
      <c r="AK41" s="16">
        <f>IF(OR(35&gt;Inputs!$B$5,$B41=""),"",MAX(0,AJ41*(1+INDEX('Annual Returns'!$B$4:$B$157,MATCH($A41+34,'Annual Returns'!$A$4:$A$157,0)))-Inputs!$B$2*Inputs!$B$3*(1+Inputs!$B$4)^34))</f>
        <v/>
      </c>
      <c r="AL41" s="16">
        <f>IF(OR(36&gt;Inputs!$B$5,$B41=""),"",MAX(0,AK41*(1+INDEX('Annual Returns'!$B$4:$B$157,MATCH($A41+35,'Annual Returns'!$A$4:$A$157,0)))-Inputs!$B$2*Inputs!$B$3*(1+Inputs!$B$4)^35))</f>
        <v/>
      </c>
      <c r="AM41" s="16">
        <f>IF(OR(37&gt;Inputs!$B$5,$B41=""),"",MAX(0,AL41*(1+INDEX('Annual Returns'!$B$4:$B$157,MATCH($A41+36,'Annual Returns'!$A$4:$A$157,0)))-Inputs!$B$2*Inputs!$B$3*(1+Inputs!$B$4)^36))</f>
        <v/>
      </c>
      <c r="AN41" s="16">
        <f>IF(OR(38&gt;Inputs!$B$5,$B41=""),"",MAX(0,AM41*(1+INDEX('Annual Returns'!$B$4:$B$157,MATCH($A41+37,'Annual Returns'!$A$4:$A$157,0)))-Inputs!$B$2*Inputs!$B$3*(1+Inputs!$B$4)^37))</f>
        <v/>
      </c>
      <c r="AO41" s="16">
        <f>IF(OR(39&gt;Inputs!$B$5,$B41=""),"",MAX(0,AN41*(1+INDEX('Annual Returns'!$B$4:$B$157,MATCH($A41+38,'Annual Returns'!$A$4:$A$157,0)))-Inputs!$B$2*Inputs!$B$3*(1+Inputs!$B$4)^38))</f>
        <v/>
      </c>
      <c r="AP41" s="16">
        <f>IF(OR(40&gt;Inputs!$B$5,$B41=""),"",MAX(0,AO41*(1+INDEX('Annual Returns'!$B$4:$B$157,MATCH($A41+39,'Annual Returns'!$A$4:$A$157,0)))-Inputs!$B$2*Inputs!$B$3*(1+Inputs!$B$4)^39))</f>
        <v/>
      </c>
      <c r="AQ41" s="16">
        <f>IF(OR(41&gt;Inputs!$B$5,$B41=""),"",MAX(0,AP41*(1+INDEX('Annual Returns'!$B$4:$B$157,MATCH($A41+40,'Annual Returns'!$A$4:$A$157,0)))-Inputs!$B$2*Inputs!$B$3*(1+Inputs!$B$4)^40))</f>
        <v/>
      </c>
      <c r="AR41" s="16">
        <f>IF(OR(42&gt;Inputs!$B$5,$B41=""),"",MAX(0,AQ41*(1+INDEX('Annual Returns'!$B$4:$B$157,MATCH($A41+41,'Annual Returns'!$A$4:$A$157,0)))-Inputs!$B$2*Inputs!$B$3*(1+Inputs!$B$4)^41))</f>
        <v/>
      </c>
      <c r="AS41" s="16">
        <f>IF(OR(43&gt;Inputs!$B$5,$B41=""),"",MAX(0,AR41*(1+INDEX('Annual Returns'!$B$4:$B$157,MATCH($A41+42,'Annual Returns'!$A$4:$A$157,0)))-Inputs!$B$2*Inputs!$B$3*(1+Inputs!$B$4)^42))</f>
        <v/>
      </c>
      <c r="AT41" s="16">
        <f>IF(OR(44&gt;Inputs!$B$5,$B41=""),"",MAX(0,AS41*(1+INDEX('Annual Returns'!$B$4:$B$157,MATCH($A41+43,'Annual Returns'!$A$4:$A$157,0)))-Inputs!$B$2*Inputs!$B$3*(1+Inputs!$B$4)^43))</f>
        <v/>
      </c>
      <c r="AU41" s="16">
        <f>IF(OR(45&gt;Inputs!$B$5,$B41=""),"",MAX(0,AT41*(1+INDEX('Annual Returns'!$B$4:$B$157,MATCH($A41+44,'Annual Returns'!$A$4:$A$157,0)))-Inputs!$B$2*Inputs!$B$3*(1+Inputs!$B$4)^44))</f>
        <v/>
      </c>
      <c r="AV41" s="16">
        <f>IF(OR(46&gt;Inputs!$B$5,$B41=""),"",MAX(0,AU41*(1+INDEX('Annual Returns'!$B$4:$B$157,MATCH($A41+45,'Annual Returns'!$A$4:$A$157,0)))-Inputs!$B$2*Inputs!$B$3*(1+Inputs!$B$4)^45))</f>
        <v/>
      </c>
      <c r="AW41" s="16">
        <f>IF(OR(47&gt;Inputs!$B$5,$B41=""),"",MAX(0,AV41*(1+INDEX('Annual Returns'!$B$4:$B$157,MATCH($A41+46,'Annual Returns'!$A$4:$A$157,0)))-Inputs!$B$2*Inputs!$B$3*(1+Inputs!$B$4)^46))</f>
        <v/>
      </c>
      <c r="AX41" s="16">
        <f>IF(OR(48&gt;Inputs!$B$5,$B41=""),"",MAX(0,AW41*(1+INDEX('Annual Returns'!$B$4:$B$157,MATCH($A41+47,'Annual Returns'!$A$4:$A$157,0)))-Inputs!$B$2*Inputs!$B$3*(1+Inputs!$B$4)^47))</f>
        <v/>
      </c>
      <c r="AY41" s="16">
        <f>IF(OR(49&gt;Inputs!$B$5,$B41=""),"",MAX(0,AX41*(1+INDEX('Annual Returns'!$B$4:$B$157,MATCH($A41+48,'Annual Returns'!$A$4:$A$157,0)))-Inputs!$B$2*Inputs!$B$3*(1+Inputs!$B$4)^48))</f>
        <v/>
      </c>
      <c r="AZ41" s="16">
        <f>IF(OR(50&gt;Inputs!$B$5,$B41=""),"",MAX(0,AY41*(1+INDEX('Annual Returns'!$B$4:$B$157,MATCH($A41+49,'Annual Returns'!$A$4:$A$157,0)))-Inputs!$B$2*Inputs!$B$3*(1+Inputs!$B$4)^49))</f>
        <v/>
      </c>
      <c r="BA41" s="16">
        <f>IF(B41="","",INDEX(C41:AZ41,Inputs!$B$5))</f>
        <v/>
      </c>
      <c r="BB41">
        <f>IF(BA41="","",IF(BA41&gt;0,1,0))</f>
        <v/>
      </c>
      <c r="BC41">
        <f>IF(BB41="","",IF(BB41=1,"",MATCH(0,C41:AZ41,0)))</f>
        <v/>
      </c>
    </row>
    <row r="42">
      <c r="A42" t="n">
        <v>1910</v>
      </c>
      <c r="B42" s="16">
        <f>IF(OR($A42+Inputs!$B$5-1&gt;Inputs!$B$7,Inputs!$B$5&gt;50),"",Inputs!$B$2)</f>
        <v/>
      </c>
      <c r="C42" s="16">
        <f>IF(OR(1&gt;Inputs!$B$5,$B42=""),"",MAX(0,B42*(1+INDEX('Annual Returns'!$B$4:$B$157,MATCH($A42+0,'Annual Returns'!$A$4:$A$157,0)))-Inputs!$B$2*Inputs!$B$3*(1+Inputs!$B$4)^0))</f>
        <v/>
      </c>
      <c r="D42" s="16">
        <f>IF(OR(2&gt;Inputs!$B$5,$B42=""),"",MAX(0,C42*(1+INDEX('Annual Returns'!$B$4:$B$157,MATCH($A42+1,'Annual Returns'!$A$4:$A$157,0)))-Inputs!$B$2*Inputs!$B$3*(1+Inputs!$B$4)^1))</f>
        <v/>
      </c>
      <c r="E42" s="16">
        <f>IF(OR(3&gt;Inputs!$B$5,$B42=""),"",MAX(0,D42*(1+INDEX('Annual Returns'!$B$4:$B$157,MATCH($A42+2,'Annual Returns'!$A$4:$A$157,0)))-Inputs!$B$2*Inputs!$B$3*(1+Inputs!$B$4)^2))</f>
        <v/>
      </c>
      <c r="F42" s="16">
        <f>IF(OR(4&gt;Inputs!$B$5,$B42=""),"",MAX(0,E42*(1+INDEX('Annual Returns'!$B$4:$B$157,MATCH($A42+3,'Annual Returns'!$A$4:$A$157,0)))-Inputs!$B$2*Inputs!$B$3*(1+Inputs!$B$4)^3))</f>
        <v/>
      </c>
      <c r="G42" s="16">
        <f>IF(OR(5&gt;Inputs!$B$5,$B42=""),"",MAX(0,F42*(1+INDEX('Annual Returns'!$B$4:$B$157,MATCH($A42+4,'Annual Returns'!$A$4:$A$157,0)))-Inputs!$B$2*Inputs!$B$3*(1+Inputs!$B$4)^4))</f>
        <v/>
      </c>
      <c r="H42" s="16">
        <f>IF(OR(6&gt;Inputs!$B$5,$B42=""),"",MAX(0,G42*(1+INDEX('Annual Returns'!$B$4:$B$157,MATCH($A42+5,'Annual Returns'!$A$4:$A$157,0)))-Inputs!$B$2*Inputs!$B$3*(1+Inputs!$B$4)^5))</f>
        <v/>
      </c>
      <c r="I42" s="16">
        <f>IF(OR(7&gt;Inputs!$B$5,$B42=""),"",MAX(0,H42*(1+INDEX('Annual Returns'!$B$4:$B$157,MATCH($A42+6,'Annual Returns'!$A$4:$A$157,0)))-Inputs!$B$2*Inputs!$B$3*(1+Inputs!$B$4)^6))</f>
        <v/>
      </c>
      <c r="J42" s="16">
        <f>IF(OR(8&gt;Inputs!$B$5,$B42=""),"",MAX(0,I42*(1+INDEX('Annual Returns'!$B$4:$B$157,MATCH($A42+7,'Annual Returns'!$A$4:$A$157,0)))-Inputs!$B$2*Inputs!$B$3*(1+Inputs!$B$4)^7))</f>
        <v/>
      </c>
      <c r="K42" s="16">
        <f>IF(OR(9&gt;Inputs!$B$5,$B42=""),"",MAX(0,J42*(1+INDEX('Annual Returns'!$B$4:$B$157,MATCH($A42+8,'Annual Returns'!$A$4:$A$157,0)))-Inputs!$B$2*Inputs!$B$3*(1+Inputs!$B$4)^8))</f>
        <v/>
      </c>
      <c r="L42" s="16">
        <f>IF(OR(10&gt;Inputs!$B$5,$B42=""),"",MAX(0,K42*(1+INDEX('Annual Returns'!$B$4:$B$157,MATCH($A42+9,'Annual Returns'!$A$4:$A$157,0)))-Inputs!$B$2*Inputs!$B$3*(1+Inputs!$B$4)^9))</f>
        <v/>
      </c>
      <c r="M42" s="16">
        <f>IF(OR(11&gt;Inputs!$B$5,$B42=""),"",MAX(0,L42*(1+INDEX('Annual Returns'!$B$4:$B$157,MATCH($A42+10,'Annual Returns'!$A$4:$A$157,0)))-Inputs!$B$2*Inputs!$B$3*(1+Inputs!$B$4)^10))</f>
        <v/>
      </c>
      <c r="N42" s="16">
        <f>IF(OR(12&gt;Inputs!$B$5,$B42=""),"",MAX(0,M42*(1+INDEX('Annual Returns'!$B$4:$B$157,MATCH($A42+11,'Annual Returns'!$A$4:$A$157,0)))-Inputs!$B$2*Inputs!$B$3*(1+Inputs!$B$4)^11))</f>
        <v/>
      </c>
      <c r="O42" s="16">
        <f>IF(OR(13&gt;Inputs!$B$5,$B42=""),"",MAX(0,N42*(1+INDEX('Annual Returns'!$B$4:$B$157,MATCH($A42+12,'Annual Returns'!$A$4:$A$157,0)))-Inputs!$B$2*Inputs!$B$3*(1+Inputs!$B$4)^12))</f>
        <v/>
      </c>
      <c r="P42" s="16">
        <f>IF(OR(14&gt;Inputs!$B$5,$B42=""),"",MAX(0,O42*(1+INDEX('Annual Returns'!$B$4:$B$157,MATCH($A42+13,'Annual Returns'!$A$4:$A$157,0)))-Inputs!$B$2*Inputs!$B$3*(1+Inputs!$B$4)^13))</f>
        <v/>
      </c>
      <c r="Q42" s="16">
        <f>IF(OR(15&gt;Inputs!$B$5,$B42=""),"",MAX(0,P42*(1+INDEX('Annual Returns'!$B$4:$B$157,MATCH($A42+14,'Annual Returns'!$A$4:$A$157,0)))-Inputs!$B$2*Inputs!$B$3*(1+Inputs!$B$4)^14))</f>
        <v/>
      </c>
      <c r="R42" s="16">
        <f>IF(OR(16&gt;Inputs!$B$5,$B42=""),"",MAX(0,Q42*(1+INDEX('Annual Returns'!$B$4:$B$157,MATCH($A42+15,'Annual Returns'!$A$4:$A$157,0)))-Inputs!$B$2*Inputs!$B$3*(1+Inputs!$B$4)^15))</f>
        <v/>
      </c>
      <c r="S42" s="16">
        <f>IF(OR(17&gt;Inputs!$B$5,$B42=""),"",MAX(0,R42*(1+INDEX('Annual Returns'!$B$4:$B$157,MATCH($A42+16,'Annual Returns'!$A$4:$A$157,0)))-Inputs!$B$2*Inputs!$B$3*(1+Inputs!$B$4)^16))</f>
        <v/>
      </c>
      <c r="T42" s="16">
        <f>IF(OR(18&gt;Inputs!$B$5,$B42=""),"",MAX(0,S42*(1+INDEX('Annual Returns'!$B$4:$B$157,MATCH($A42+17,'Annual Returns'!$A$4:$A$157,0)))-Inputs!$B$2*Inputs!$B$3*(1+Inputs!$B$4)^17))</f>
        <v/>
      </c>
      <c r="U42" s="16">
        <f>IF(OR(19&gt;Inputs!$B$5,$B42=""),"",MAX(0,T42*(1+INDEX('Annual Returns'!$B$4:$B$157,MATCH($A42+18,'Annual Returns'!$A$4:$A$157,0)))-Inputs!$B$2*Inputs!$B$3*(1+Inputs!$B$4)^18))</f>
        <v/>
      </c>
      <c r="V42" s="16">
        <f>IF(OR(20&gt;Inputs!$B$5,$B42=""),"",MAX(0,U42*(1+INDEX('Annual Returns'!$B$4:$B$157,MATCH($A42+19,'Annual Returns'!$A$4:$A$157,0)))-Inputs!$B$2*Inputs!$B$3*(1+Inputs!$B$4)^19))</f>
        <v/>
      </c>
      <c r="W42" s="16">
        <f>IF(OR(21&gt;Inputs!$B$5,$B42=""),"",MAX(0,V42*(1+INDEX('Annual Returns'!$B$4:$B$157,MATCH($A42+20,'Annual Returns'!$A$4:$A$157,0)))-Inputs!$B$2*Inputs!$B$3*(1+Inputs!$B$4)^20))</f>
        <v/>
      </c>
      <c r="X42" s="16">
        <f>IF(OR(22&gt;Inputs!$B$5,$B42=""),"",MAX(0,W42*(1+INDEX('Annual Returns'!$B$4:$B$157,MATCH($A42+21,'Annual Returns'!$A$4:$A$157,0)))-Inputs!$B$2*Inputs!$B$3*(1+Inputs!$B$4)^21))</f>
        <v/>
      </c>
      <c r="Y42" s="16">
        <f>IF(OR(23&gt;Inputs!$B$5,$B42=""),"",MAX(0,X42*(1+INDEX('Annual Returns'!$B$4:$B$157,MATCH($A42+22,'Annual Returns'!$A$4:$A$157,0)))-Inputs!$B$2*Inputs!$B$3*(1+Inputs!$B$4)^22))</f>
        <v/>
      </c>
      <c r="Z42" s="16">
        <f>IF(OR(24&gt;Inputs!$B$5,$B42=""),"",MAX(0,Y42*(1+INDEX('Annual Returns'!$B$4:$B$157,MATCH($A42+23,'Annual Returns'!$A$4:$A$157,0)))-Inputs!$B$2*Inputs!$B$3*(1+Inputs!$B$4)^23))</f>
        <v/>
      </c>
      <c r="AA42" s="16">
        <f>IF(OR(25&gt;Inputs!$B$5,$B42=""),"",MAX(0,Z42*(1+INDEX('Annual Returns'!$B$4:$B$157,MATCH($A42+24,'Annual Returns'!$A$4:$A$157,0)))-Inputs!$B$2*Inputs!$B$3*(1+Inputs!$B$4)^24))</f>
        <v/>
      </c>
      <c r="AB42" s="16">
        <f>IF(OR(26&gt;Inputs!$B$5,$B42=""),"",MAX(0,AA42*(1+INDEX('Annual Returns'!$B$4:$B$157,MATCH($A42+25,'Annual Returns'!$A$4:$A$157,0)))-Inputs!$B$2*Inputs!$B$3*(1+Inputs!$B$4)^25))</f>
        <v/>
      </c>
      <c r="AC42" s="16">
        <f>IF(OR(27&gt;Inputs!$B$5,$B42=""),"",MAX(0,AB42*(1+INDEX('Annual Returns'!$B$4:$B$157,MATCH($A42+26,'Annual Returns'!$A$4:$A$157,0)))-Inputs!$B$2*Inputs!$B$3*(1+Inputs!$B$4)^26))</f>
        <v/>
      </c>
      <c r="AD42" s="16">
        <f>IF(OR(28&gt;Inputs!$B$5,$B42=""),"",MAX(0,AC42*(1+INDEX('Annual Returns'!$B$4:$B$157,MATCH($A42+27,'Annual Returns'!$A$4:$A$157,0)))-Inputs!$B$2*Inputs!$B$3*(1+Inputs!$B$4)^27))</f>
        <v/>
      </c>
      <c r="AE42" s="16">
        <f>IF(OR(29&gt;Inputs!$B$5,$B42=""),"",MAX(0,AD42*(1+INDEX('Annual Returns'!$B$4:$B$157,MATCH($A42+28,'Annual Returns'!$A$4:$A$157,0)))-Inputs!$B$2*Inputs!$B$3*(1+Inputs!$B$4)^28))</f>
        <v/>
      </c>
      <c r="AF42" s="16">
        <f>IF(OR(30&gt;Inputs!$B$5,$B42=""),"",MAX(0,AE42*(1+INDEX('Annual Returns'!$B$4:$B$157,MATCH($A42+29,'Annual Returns'!$A$4:$A$157,0)))-Inputs!$B$2*Inputs!$B$3*(1+Inputs!$B$4)^29))</f>
        <v/>
      </c>
      <c r="AG42" s="16">
        <f>IF(OR(31&gt;Inputs!$B$5,$B42=""),"",MAX(0,AF42*(1+INDEX('Annual Returns'!$B$4:$B$157,MATCH($A42+30,'Annual Returns'!$A$4:$A$157,0)))-Inputs!$B$2*Inputs!$B$3*(1+Inputs!$B$4)^30))</f>
        <v/>
      </c>
      <c r="AH42" s="16">
        <f>IF(OR(32&gt;Inputs!$B$5,$B42=""),"",MAX(0,AG42*(1+INDEX('Annual Returns'!$B$4:$B$157,MATCH($A42+31,'Annual Returns'!$A$4:$A$157,0)))-Inputs!$B$2*Inputs!$B$3*(1+Inputs!$B$4)^31))</f>
        <v/>
      </c>
      <c r="AI42" s="16">
        <f>IF(OR(33&gt;Inputs!$B$5,$B42=""),"",MAX(0,AH42*(1+INDEX('Annual Returns'!$B$4:$B$157,MATCH($A42+32,'Annual Returns'!$A$4:$A$157,0)))-Inputs!$B$2*Inputs!$B$3*(1+Inputs!$B$4)^32))</f>
        <v/>
      </c>
      <c r="AJ42" s="16">
        <f>IF(OR(34&gt;Inputs!$B$5,$B42=""),"",MAX(0,AI42*(1+INDEX('Annual Returns'!$B$4:$B$157,MATCH($A42+33,'Annual Returns'!$A$4:$A$157,0)))-Inputs!$B$2*Inputs!$B$3*(1+Inputs!$B$4)^33))</f>
        <v/>
      </c>
      <c r="AK42" s="16">
        <f>IF(OR(35&gt;Inputs!$B$5,$B42=""),"",MAX(0,AJ42*(1+INDEX('Annual Returns'!$B$4:$B$157,MATCH($A42+34,'Annual Returns'!$A$4:$A$157,0)))-Inputs!$B$2*Inputs!$B$3*(1+Inputs!$B$4)^34))</f>
        <v/>
      </c>
      <c r="AL42" s="16">
        <f>IF(OR(36&gt;Inputs!$B$5,$B42=""),"",MAX(0,AK42*(1+INDEX('Annual Returns'!$B$4:$B$157,MATCH($A42+35,'Annual Returns'!$A$4:$A$157,0)))-Inputs!$B$2*Inputs!$B$3*(1+Inputs!$B$4)^35))</f>
        <v/>
      </c>
      <c r="AM42" s="16">
        <f>IF(OR(37&gt;Inputs!$B$5,$B42=""),"",MAX(0,AL42*(1+INDEX('Annual Returns'!$B$4:$B$157,MATCH($A42+36,'Annual Returns'!$A$4:$A$157,0)))-Inputs!$B$2*Inputs!$B$3*(1+Inputs!$B$4)^36))</f>
        <v/>
      </c>
      <c r="AN42" s="16">
        <f>IF(OR(38&gt;Inputs!$B$5,$B42=""),"",MAX(0,AM42*(1+INDEX('Annual Returns'!$B$4:$B$157,MATCH($A42+37,'Annual Returns'!$A$4:$A$157,0)))-Inputs!$B$2*Inputs!$B$3*(1+Inputs!$B$4)^37))</f>
        <v/>
      </c>
      <c r="AO42" s="16">
        <f>IF(OR(39&gt;Inputs!$B$5,$B42=""),"",MAX(0,AN42*(1+INDEX('Annual Returns'!$B$4:$B$157,MATCH($A42+38,'Annual Returns'!$A$4:$A$157,0)))-Inputs!$B$2*Inputs!$B$3*(1+Inputs!$B$4)^38))</f>
        <v/>
      </c>
      <c r="AP42" s="16">
        <f>IF(OR(40&gt;Inputs!$B$5,$B42=""),"",MAX(0,AO42*(1+INDEX('Annual Returns'!$B$4:$B$157,MATCH($A42+39,'Annual Returns'!$A$4:$A$157,0)))-Inputs!$B$2*Inputs!$B$3*(1+Inputs!$B$4)^39))</f>
        <v/>
      </c>
      <c r="AQ42" s="16">
        <f>IF(OR(41&gt;Inputs!$B$5,$B42=""),"",MAX(0,AP42*(1+INDEX('Annual Returns'!$B$4:$B$157,MATCH($A42+40,'Annual Returns'!$A$4:$A$157,0)))-Inputs!$B$2*Inputs!$B$3*(1+Inputs!$B$4)^40))</f>
        <v/>
      </c>
      <c r="AR42" s="16">
        <f>IF(OR(42&gt;Inputs!$B$5,$B42=""),"",MAX(0,AQ42*(1+INDEX('Annual Returns'!$B$4:$B$157,MATCH($A42+41,'Annual Returns'!$A$4:$A$157,0)))-Inputs!$B$2*Inputs!$B$3*(1+Inputs!$B$4)^41))</f>
        <v/>
      </c>
      <c r="AS42" s="16">
        <f>IF(OR(43&gt;Inputs!$B$5,$B42=""),"",MAX(0,AR42*(1+INDEX('Annual Returns'!$B$4:$B$157,MATCH($A42+42,'Annual Returns'!$A$4:$A$157,0)))-Inputs!$B$2*Inputs!$B$3*(1+Inputs!$B$4)^42))</f>
        <v/>
      </c>
      <c r="AT42" s="16">
        <f>IF(OR(44&gt;Inputs!$B$5,$B42=""),"",MAX(0,AS42*(1+INDEX('Annual Returns'!$B$4:$B$157,MATCH($A42+43,'Annual Returns'!$A$4:$A$157,0)))-Inputs!$B$2*Inputs!$B$3*(1+Inputs!$B$4)^43))</f>
        <v/>
      </c>
      <c r="AU42" s="16">
        <f>IF(OR(45&gt;Inputs!$B$5,$B42=""),"",MAX(0,AT42*(1+INDEX('Annual Returns'!$B$4:$B$157,MATCH($A42+44,'Annual Returns'!$A$4:$A$157,0)))-Inputs!$B$2*Inputs!$B$3*(1+Inputs!$B$4)^44))</f>
        <v/>
      </c>
      <c r="AV42" s="16">
        <f>IF(OR(46&gt;Inputs!$B$5,$B42=""),"",MAX(0,AU42*(1+INDEX('Annual Returns'!$B$4:$B$157,MATCH($A42+45,'Annual Returns'!$A$4:$A$157,0)))-Inputs!$B$2*Inputs!$B$3*(1+Inputs!$B$4)^45))</f>
        <v/>
      </c>
      <c r="AW42" s="16">
        <f>IF(OR(47&gt;Inputs!$B$5,$B42=""),"",MAX(0,AV42*(1+INDEX('Annual Returns'!$B$4:$B$157,MATCH($A42+46,'Annual Returns'!$A$4:$A$157,0)))-Inputs!$B$2*Inputs!$B$3*(1+Inputs!$B$4)^46))</f>
        <v/>
      </c>
      <c r="AX42" s="16">
        <f>IF(OR(48&gt;Inputs!$B$5,$B42=""),"",MAX(0,AW42*(1+INDEX('Annual Returns'!$B$4:$B$157,MATCH($A42+47,'Annual Returns'!$A$4:$A$157,0)))-Inputs!$B$2*Inputs!$B$3*(1+Inputs!$B$4)^47))</f>
        <v/>
      </c>
      <c r="AY42" s="16">
        <f>IF(OR(49&gt;Inputs!$B$5,$B42=""),"",MAX(0,AX42*(1+INDEX('Annual Returns'!$B$4:$B$157,MATCH($A42+48,'Annual Returns'!$A$4:$A$157,0)))-Inputs!$B$2*Inputs!$B$3*(1+Inputs!$B$4)^48))</f>
        <v/>
      </c>
      <c r="AZ42" s="16">
        <f>IF(OR(50&gt;Inputs!$B$5,$B42=""),"",MAX(0,AY42*(1+INDEX('Annual Returns'!$B$4:$B$157,MATCH($A42+49,'Annual Returns'!$A$4:$A$157,0)))-Inputs!$B$2*Inputs!$B$3*(1+Inputs!$B$4)^49))</f>
        <v/>
      </c>
      <c r="BA42" s="16">
        <f>IF(B42="","",INDEX(C42:AZ42,Inputs!$B$5))</f>
        <v/>
      </c>
      <c r="BB42">
        <f>IF(BA42="","",IF(BA42&gt;0,1,0))</f>
        <v/>
      </c>
      <c r="BC42">
        <f>IF(BB42="","",IF(BB42=1,"",MATCH(0,C42:AZ42,0)))</f>
        <v/>
      </c>
    </row>
    <row r="43">
      <c r="A43" t="n">
        <v>1911</v>
      </c>
      <c r="B43" s="16">
        <f>IF(OR($A43+Inputs!$B$5-1&gt;Inputs!$B$7,Inputs!$B$5&gt;50),"",Inputs!$B$2)</f>
        <v/>
      </c>
      <c r="C43" s="16">
        <f>IF(OR(1&gt;Inputs!$B$5,$B43=""),"",MAX(0,B43*(1+INDEX('Annual Returns'!$B$4:$B$157,MATCH($A43+0,'Annual Returns'!$A$4:$A$157,0)))-Inputs!$B$2*Inputs!$B$3*(1+Inputs!$B$4)^0))</f>
        <v/>
      </c>
      <c r="D43" s="16">
        <f>IF(OR(2&gt;Inputs!$B$5,$B43=""),"",MAX(0,C43*(1+INDEX('Annual Returns'!$B$4:$B$157,MATCH($A43+1,'Annual Returns'!$A$4:$A$157,0)))-Inputs!$B$2*Inputs!$B$3*(1+Inputs!$B$4)^1))</f>
        <v/>
      </c>
      <c r="E43" s="16">
        <f>IF(OR(3&gt;Inputs!$B$5,$B43=""),"",MAX(0,D43*(1+INDEX('Annual Returns'!$B$4:$B$157,MATCH($A43+2,'Annual Returns'!$A$4:$A$157,0)))-Inputs!$B$2*Inputs!$B$3*(1+Inputs!$B$4)^2))</f>
        <v/>
      </c>
      <c r="F43" s="16">
        <f>IF(OR(4&gt;Inputs!$B$5,$B43=""),"",MAX(0,E43*(1+INDEX('Annual Returns'!$B$4:$B$157,MATCH($A43+3,'Annual Returns'!$A$4:$A$157,0)))-Inputs!$B$2*Inputs!$B$3*(1+Inputs!$B$4)^3))</f>
        <v/>
      </c>
      <c r="G43" s="16">
        <f>IF(OR(5&gt;Inputs!$B$5,$B43=""),"",MAX(0,F43*(1+INDEX('Annual Returns'!$B$4:$B$157,MATCH($A43+4,'Annual Returns'!$A$4:$A$157,0)))-Inputs!$B$2*Inputs!$B$3*(1+Inputs!$B$4)^4))</f>
        <v/>
      </c>
      <c r="H43" s="16">
        <f>IF(OR(6&gt;Inputs!$B$5,$B43=""),"",MAX(0,G43*(1+INDEX('Annual Returns'!$B$4:$B$157,MATCH($A43+5,'Annual Returns'!$A$4:$A$157,0)))-Inputs!$B$2*Inputs!$B$3*(1+Inputs!$B$4)^5))</f>
        <v/>
      </c>
      <c r="I43" s="16">
        <f>IF(OR(7&gt;Inputs!$B$5,$B43=""),"",MAX(0,H43*(1+INDEX('Annual Returns'!$B$4:$B$157,MATCH($A43+6,'Annual Returns'!$A$4:$A$157,0)))-Inputs!$B$2*Inputs!$B$3*(1+Inputs!$B$4)^6))</f>
        <v/>
      </c>
      <c r="J43" s="16">
        <f>IF(OR(8&gt;Inputs!$B$5,$B43=""),"",MAX(0,I43*(1+INDEX('Annual Returns'!$B$4:$B$157,MATCH($A43+7,'Annual Returns'!$A$4:$A$157,0)))-Inputs!$B$2*Inputs!$B$3*(1+Inputs!$B$4)^7))</f>
        <v/>
      </c>
      <c r="K43" s="16">
        <f>IF(OR(9&gt;Inputs!$B$5,$B43=""),"",MAX(0,J43*(1+INDEX('Annual Returns'!$B$4:$B$157,MATCH($A43+8,'Annual Returns'!$A$4:$A$157,0)))-Inputs!$B$2*Inputs!$B$3*(1+Inputs!$B$4)^8))</f>
        <v/>
      </c>
      <c r="L43" s="16">
        <f>IF(OR(10&gt;Inputs!$B$5,$B43=""),"",MAX(0,K43*(1+INDEX('Annual Returns'!$B$4:$B$157,MATCH($A43+9,'Annual Returns'!$A$4:$A$157,0)))-Inputs!$B$2*Inputs!$B$3*(1+Inputs!$B$4)^9))</f>
        <v/>
      </c>
      <c r="M43" s="16">
        <f>IF(OR(11&gt;Inputs!$B$5,$B43=""),"",MAX(0,L43*(1+INDEX('Annual Returns'!$B$4:$B$157,MATCH($A43+10,'Annual Returns'!$A$4:$A$157,0)))-Inputs!$B$2*Inputs!$B$3*(1+Inputs!$B$4)^10))</f>
        <v/>
      </c>
      <c r="N43" s="16">
        <f>IF(OR(12&gt;Inputs!$B$5,$B43=""),"",MAX(0,M43*(1+INDEX('Annual Returns'!$B$4:$B$157,MATCH($A43+11,'Annual Returns'!$A$4:$A$157,0)))-Inputs!$B$2*Inputs!$B$3*(1+Inputs!$B$4)^11))</f>
        <v/>
      </c>
      <c r="O43" s="16">
        <f>IF(OR(13&gt;Inputs!$B$5,$B43=""),"",MAX(0,N43*(1+INDEX('Annual Returns'!$B$4:$B$157,MATCH($A43+12,'Annual Returns'!$A$4:$A$157,0)))-Inputs!$B$2*Inputs!$B$3*(1+Inputs!$B$4)^12))</f>
        <v/>
      </c>
      <c r="P43" s="16">
        <f>IF(OR(14&gt;Inputs!$B$5,$B43=""),"",MAX(0,O43*(1+INDEX('Annual Returns'!$B$4:$B$157,MATCH($A43+13,'Annual Returns'!$A$4:$A$157,0)))-Inputs!$B$2*Inputs!$B$3*(1+Inputs!$B$4)^13))</f>
        <v/>
      </c>
      <c r="Q43" s="16">
        <f>IF(OR(15&gt;Inputs!$B$5,$B43=""),"",MAX(0,P43*(1+INDEX('Annual Returns'!$B$4:$B$157,MATCH($A43+14,'Annual Returns'!$A$4:$A$157,0)))-Inputs!$B$2*Inputs!$B$3*(1+Inputs!$B$4)^14))</f>
        <v/>
      </c>
      <c r="R43" s="16">
        <f>IF(OR(16&gt;Inputs!$B$5,$B43=""),"",MAX(0,Q43*(1+INDEX('Annual Returns'!$B$4:$B$157,MATCH($A43+15,'Annual Returns'!$A$4:$A$157,0)))-Inputs!$B$2*Inputs!$B$3*(1+Inputs!$B$4)^15))</f>
        <v/>
      </c>
      <c r="S43" s="16">
        <f>IF(OR(17&gt;Inputs!$B$5,$B43=""),"",MAX(0,R43*(1+INDEX('Annual Returns'!$B$4:$B$157,MATCH($A43+16,'Annual Returns'!$A$4:$A$157,0)))-Inputs!$B$2*Inputs!$B$3*(1+Inputs!$B$4)^16))</f>
        <v/>
      </c>
      <c r="T43" s="16">
        <f>IF(OR(18&gt;Inputs!$B$5,$B43=""),"",MAX(0,S43*(1+INDEX('Annual Returns'!$B$4:$B$157,MATCH($A43+17,'Annual Returns'!$A$4:$A$157,0)))-Inputs!$B$2*Inputs!$B$3*(1+Inputs!$B$4)^17))</f>
        <v/>
      </c>
      <c r="U43" s="16">
        <f>IF(OR(19&gt;Inputs!$B$5,$B43=""),"",MAX(0,T43*(1+INDEX('Annual Returns'!$B$4:$B$157,MATCH($A43+18,'Annual Returns'!$A$4:$A$157,0)))-Inputs!$B$2*Inputs!$B$3*(1+Inputs!$B$4)^18))</f>
        <v/>
      </c>
      <c r="V43" s="16">
        <f>IF(OR(20&gt;Inputs!$B$5,$B43=""),"",MAX(0,U43*(1+INDEX('Annual Returns'!$B$4:$B$157,MATCH($A43+19,'Annual Returns'!$A$4:$A$157,0)))-Inputs!$B$2*Inputs!$B$3*(1+Inputs!$B$4)^19))</f>
        <v/>
      </c>
      <c r="W43" s="16">
        <f>IF(OR(21&gt;Inputs!$B$5,$B43=""),"",MAX(0,V43*(1+INDEX('Annual Returns'!$B$4:$B$157,MATCH($A43+20,'Annual Returns'!$A$4:$A$157,0)))-Inputs!$B$2*Inputs!$B$3*(1+Inputs!$B$4)^20))</f>
        <v/>
      </c>
      <c r="X43" s="16">
        <f>IF(OR(22&gt;Inputs!$B$5,$B43=""),"",MAX(0,W43*(1+INDEX('Annual Returns'!$B$4:$B$157,MATCH($A43+21,'Annual Returns'!$A$4:$A$157,0)))-Inputs!$B$2*Inputs!$B$3*(1+Inputs!$B$4)^21))</f>
        <v/>
      </c>
      <c r="Y43" s="16">
        <f>IF(OR(23&gt;Inputs!$B$5,$B43=""),"",MAX(0,X43*(1+INDEX('Annual Returns'!$B$4:$B$157,MATCH($A43+22,'Annual Returns'!$A$4:$A$157,0)))-Inputs!$B$2*Inputs!$B$3*(1+Inputs!$B$4)^22))</f>
        <v/>
      </c>
      <c r="Z43" s="16">
        <f>IF(OR(24&gt;Inputs!$B$5,$B43=""),"",MAX(0,Y43*(1+INDEX('Annual Returns'!$B$4:$B$157,MATCH($A43+23,'Annual Returns'!$A$4:$A$157,0)))-Inputs!$B$2*Inputs!$B$3*(1+Inputs!$B$4)^23))</f>
        <v/>
      </c>
      <c r="AA43" s="16">
        <f>IF(OR(25&gt;Inputs!$B$5,$B43=""),"",MAX(0,Z43*(1+INDEX('Annual Returns'!$B$4:$B$157,MATCH($A43+24,'Annual Returns'!$A$4:$A$157,0)))-Inputs!$B$2*Inputs!$B$3*(1+Inputs!$B$4)^24))</f>
        <v/>
      </c>
      <c r="AB43" s="16">
        <f>IF(OR(26&gt;Inputs!$B$5,$B43=""),"",MAX(0,AA43*(1+INDEX('Annual Returns'!$B$4:$B$157,MATCH($A43+25,'Annual Returns'!$A$4:$A$157,0)))-Inputs!$B$2*Inputs!$B$3*(1+Inputs!$B$4)^25))</f>
        <v/>
      </c>
      <c r="AC43" s="16">
        <f>IF(OR(27&gt;Inputs!$B$5,$B43=""),"",MAX(0,AB43*(1+INDEX('Annual Returns'!$B$4:$B$157,MATCH($A43+26,'Annual Returns'!$A$4:$A$157,0)))-Inputs!$B$2*Inputs!$B$3*(1+Inputs!$B$4)^26))</f>
        <v/>
      </c>
      <c r="AD43" s="16">
        <f>IF(OR(28&gt;Inputs!$B$5,$B43=""),"",MAX(0,AC43*(1+INDEX('Annual Returns'!$B$4:$B$157,MATCH($A43+27,'Annual Returns'!$A$4:$A$157,0)))-Inputs!$B$2*Inputs!$B$3*(1+Inputs!$B$4)^27))</f>
        <v/>
      </c>
      <c r="AE43" s="16">
        <f>IF(OR(29&gt;Inputs!$B$5,$B43=""),"",MAX(0,AD43*(1+INDEX('Annual Returns'!$B$4:$B$157,MATCH($A43+28,'Annual Returns'!$A$4:$A$157,0)))-Inputs!$B$2*Inputs!$B$3*(1+Inputs!$B$4)^28))</f>
        <v/>
      </c>
      <c r="AF43" s="16">
        <f>IF(OR(30&gt;Inputs!$B$5,$B43=""),"",MAX(0,AE43*(1+INDEX('Annual Returns'!$B$4:$B$157,MATCH($A43+29,'Annual Returns'!$A$4:$A$157,0)))-Inputs!$B$2*Inputs!$B$3*(1+Inputs!$B$4)^29))</f>
        <v/>
      </c>
      <c r="AG43" s="16">
        <f>IF(OR(31&gt;Inputs!$B$5,$B43=""),"",MAX(0,AF43*(1+INDEX('Annual Returns'!$B$4:$B$157,MATCH($A43+30,'Annual Returns'!$A$4:$A$157,0)))-Inputs!$B$2*Inputs!$B$3*(1+Inputs!$B$4)^30))</f>
        <v/>
      </c>
      <c r="AH43" s="16">
        <f>IF(OR(32&gt;Inputs!$B$5,$B43=""),"",MAX(0,AG43*(1+INDEX('Annual Returns'!$B$4:$B$157,MATCH($A43+31,'Annual Returns'!$A$4:$A$157,0)))-Inputs!$B$2*Inputs!$B$3*(1+Inputs!$B$4)^31))</f>
        <v/>
      </c>
      <c r="AI43" s="16">
        <f>IF(OR(33&gt;Inputs!$B$5,$B43=""),"",MAX(0,AH43*(1+INDEX('Annual Returns'!$B$4:$B$157,MATCH($A43+32,'Annual Returns'!$A$4:$A$157,0)))-Inputs!$B$2*Inputs!$B$3*(1+Inputs!$B$4)^32))</f>
        <v/>
      </c>
      <c r="AJ43" s="16">
        <f>IF(OR(34&gt;Inputs!$B$5,$B43=""),"",MAX(0,AI43*(1+INDEX('Annual Returns'!$B$4:$B$157,MATCH($A43+33,'Annual Returns'!$A$4:$A$157,0)))-Inputs!$B$2*Inputs!$B$3*(1+Inputs!$B$4)^33))</f>
        <v/>
      </c>
      <c r="AK43" s="16">
        <f>IF(OR(35&gt;Inputs!$B$5,$B43=""),"",MAX(0,AJ43*(1+INDEX('Annual Returns'!$B$4:$B$157,MATCH($A43+34,'Annual Returns'!$A$4:$A$157,0)))-Inputs!$B$2*Inputs!$B$3*(1+Inputs!$B$4)^34))</f>
        <v/>
      </c>
      <c r="AL43" s="16">
        <f>IF(OR(36&gt;Inputs!$B$5,$B43=""),"",MAX(0,AK43*(1+INDEX('Annual Returns'!$B$4:$B$157,MATCH($A43+35,'Annual Returns'!$A$4:$A$157,0)))-Inputs!$B$2*Inputs!$B$3*(1+Inputs!$B$4)^35))</f>
        <v/>
      </c>
      <c r="AM43" s="16">
        <f>IF(OR(37&gt;Inputs!$B$5,$B43=""),"",MAX(0,AL43*(1+INDEX('Annual Returns'!$B$4:$B$157,MATCH($A43+36,'Annual Returns'!$A$4:$A$157,0)))-Inputs!$B$2*Inputs!$B$3*(1+Inputs!$B$4)^36))</f>
        <v/>
      </c>
      <c r="AN43" s="16">
        <f>IF(OR(38&gt;Inputs!$B$5,$B43=""),"",MAX(0,AM43*(1+INDEX('Annual Returns'!$B$4:$B$157,MATCH($A43+37,'Annual Returns'!$A$4:$A$157,0)))-Inputs!$B$2*Inputs!$B$3*(1+Inputs!$B$4)^37))</f>
        <v/>
      </c>
      <c r="AO43" s="16">
        <f>IF(OR(39&gt;Inputs!$B$5,$B43=""),"",MAX(0,AN43*(1+INDEX('Annual Returns'!$B$4:$B$157,MATCH($A43+38,'Annual Returns'!$A$4:$A$157,0)))-Inputs!$B$2*Inputs!$B$3*(1+Inputs!$B$4)^38))</f>
        <v/>
      </c>
      <c r="AP43" s="16">
        <f>IF(OR(40&gt;Inputs!$B$5,$B43=""),"",MAX(0,AO43*(1+INDEX('Annual Returns'!$B$4:$B$157,MATCH($A43+39,'Annual Returns'!$A$4:$A$157,0)))-Inputs!$B$2*Inputs!$B$3*(1+Inputs!$B$4)^39))</f>
        <v/>
      </c>
      <c r="AQ43" s="16">
        <f>IF(OR(41&gt;Inputs!$B$5,$B43=""),"",MAX(0,AP43*(1+INDEX('Annual Returns'!$B$4:$B$157,MATCH($A43+40,'Annual Returns'!$A$4:$A$157,0)))-Inputs!$B$2*Inputs!$B$3*(1+Inputs!$B$4)^40))</f>
        <v/>
      </c>
      <c r="AR43" s="16">
        <f>IF(OR(42&gt;Inputs!$B$5,$B43=""),"",MAX(0,AQ43*(1+INDEX('Annual Returns'!$B$4:$B$157,MATCH($A43+41,'Annual Returns'!$A$4:$A$157,0)))-Inputs!$B$2*Inputs!$B$3*(1+Inputs!$B$4)^41))</f>
        <v/>
      </c>
      <c r="AS43" s="16">
        <f>IF(OR(43&gt;Inputs!$B$5,$B43=""),"",MAX(0,AR43*(1+INDEX('Annual Returns'!$B$4:$B$157,MATCH($A43+42,'Annual Returns'!$A$4:$A$157,0)))-Inputs!$B$2*Inputs!$B$3*(1+Inputs!$B$4)^42))</f>
        <v/>
      </c>
      <c r="AT43" s="16">
        <f>IF(OR(44&gt;Inputs!$B$5,$B43=""),"",MAX(0,AS43*(1+INDEX('Annual Returns'!$B$4:$B$157,MATCH($A43+43,'Annual Returns'!$A$4:$A$157,0)))-Inputs!$B$2*Inputs!$B$3*(1+Inputs!$B$4)^43))</f>
        <v/>
      </c>
      <c r="AU43" s="16">
        <f>IF(OR(45&gt;Inputs!$B$5,$B43=""),"",MAX(0,AT43*(1+INDEX('Annual Returns'!$B$4:$B$157,MATCH($A43+44,'Annual Returns'!$A$4:$A$157,0)))-Inputs!$B$2*Inputs!$B$3*(1+Inputs!$B$4)^44))</f>
        <v/>
      </c>
      <c r="AV43" s="16">
        <f>IF(OR(46&gt;Inputs!$B$5,$B43=""),"",MAX(0,AU43*(1+INDEX('Annual Returns'!$B$4:$B$157,MATCH($A43+45,'Annual Returns'!$A$4:$A$157,0)))-Inputs!$B$2*Inputs!$B$3*(1+Inputs!$B$4)^45))</f>
        <v/>
      </c>
      <c r="AW43" s="16">
        <f>IF(OR(47&gt;Inputs!$B$5,$B43=""),"",MAX(0,AV43*(1+INDEX('Annual Returns'!$B$4:$B$157,MATCH($A43+46,'Annual Returns'!$A$4:$A$157,0)))-Inputs!$B$2*Inputs!$B$3*(1+Inputs!$B$4)^46))</f>
        <v/>
      </c>
      <c r="AX43" s="16">
        <f>IF(OR(48&gt;Inputs!$B$5,$B43=""),"",MAX(0,AW43*(1+INDEX('Annual Returns'!$B$4:$B$157,MATCH($A43+47,'Annual Returns'!$A$4:$A$157,0)))-Inputs!$B$2*Inputs!$B$3*(1+Inputs!$B$4)^47))</f>
        <v/>
      </c>
      <c r="AY43" s="16">
        <f>IF(OR(49&gt;Inputs!$B$5,$B43=""),"",MAX(0,AX43*(1+INDEX('Annual Returns'!$B$4:$B$157,MATCH($A43+48,'Annual Returns'!$A$4:$A$157,0)))-Inputs!$B$2*Inputs!$B$3*(1+Inputs!$B$4)^48))</f>
        <v/>
      </c>
      <c r="AZ43" s="16">
        <f>IF(OR(50&gt;Inputs!$B$5,$B43=""),"",MAX(0,AY43*(1+INDEX('Annual Returns'!$B$4:$B$157,MATCH($A43+49,'Annual Returns'!$A$4:$A$157,0)))-Inputs!$B$2*Inputs!$B$3*(1+Inputs!$B$4)^49))</f>
        <v/>
      </c>
      <c r="BA43" s="16">
        <f>IF(B43="","",INDEX(C43:AZ43,Inputs!$B$5))</f>
        <v/>
      </c>
      <c r="BB43">
        <f>IF(BA43="","",IF(BA43&gt;0,1,0))</f>
        <v/>
      </c>
      <c r="BC43">
        <f>IF(BB43="","",IF(BB43=1,"",MATCH(0,C43:AZ43,0)))</f>
        <v/>
      </c>
    </row>
    <row r="44">
      <c r="A44" t="n">
        <v>1912</v>
      </c>
      <c r="B44" s="16">
        <f>IF(OR($A44+Inputs!$B$5-1&gt;Inputs!$B$7,Inputs!$B$5&gt;50),"",Inputs!$B$2)</f>
        <v/>
      </c>
      <c r="C44" s="16">
        <f>IF(OR(1&gt;Inputs!$B$5,$B44=""),"",MAX(0,B44*(1+INDEX('Annual Returns'!$B$4:$B$157,MATCH($A44+0,'Annual Returns'!$A$4:$A$157,0)))-Inputs!$B$2*Inputs!$B$3*(1+Inputs!$B$4)^0))</f>
        <v/>
      </c>
      <c r="D44" s="16">
        <f>IF(OR(2&gt;Inputs!$B$5,$B44=""),"",MAX(0,C44*(1+INDEX('Annual Returns'!$B$4:$B$157,MATCH($A44+1,'Annual Returns'!$A$4:$A$157,0)))-Inputs!$B$2*Inputs!$B$3*(1+Inputs!$B$4)^1))</f>
        <v/>
      </c>
      <c r="E44" s="16">
        <f>IF(OR(3&gt;Inputs!$B$5,$B44=""),"",MAX(0,D44*(1+INDEX('Annual Returns'!$B$4:$B$157,MATCH($A44+2,'Annual Returns'!$A$4:$A$157,0)))-Inputs!$B$2*Inputs!$B$3*(1+Inputs!$B$4)^2))</f>
        <v/>
      </c>
      <c r="F44" s="16">
        <f>IF(OR(4&gt;Inputs!$B$5,$B44=""),"",MAX(0,E44*(1+INDEX('Annual Returns'!$B$4:$B$157,MATCH($A44+3,'Annual Returns'!$A$4:$A$157,0)))-Inputs!$B$2*Inputs!$B$3*(1+Inputs!$B$4)^3))</f>
        <v/>
      </c>
      <c r="G44" s="16">
        <f>IF(OR(5&gt;Inputs!$B$5,$B44=""),"",MAX(0,F44*(1+INDEX('Annual Returns'!$B$4:$B$157,MATCH($A44+4,'Annual Returns'!$A$4:$A$157,0)))-Inputs!$B$2*Inputs!$B$3*(1+Inputs!$B$4)^4))</f>
        <v/>
      </c>
      <c r="H44" s="16">
        <f>IF(OR(6&gt;Inputs!$B$5,$B44=""),"",MAX(0,G44*(1+INDEX('Annual Returns'!$B$4:$B$157,MATCH($A44+5,'Annual Returns'!$A$4:$A$157,0)))-Inputs!$B$2*Inputs!$B$3*(1+Inputs!$B$4)^5))</f>
        <v/>
      </c>
      <c r="I44" s="16">
        <f>IF(OR(7&gt;Inputs!$B$5,$B44=""),"",MAX(0,H44*(1+INDEX('Annual Returns'!$B$4:$B$157,MATCH($A44+6,'Annual Returns'!$A$4:$A$157,0)))-Inputs!$B$2*Inputs!$B$3*(1+Inputs!$B$4)^6))</f>
        <v/>
      </c>
      <c r="J44" s="16">
        <f>IF(OR(8&gt;Inputs!$B$5,$B44=""),"",MAX(0,I44*(1+INDEX('Annual Returns'!$B$4:$B$157,MATCH($A44+7,'Annual Returns'!$A$4:$A$157,0)))-Inputs!$B$2*Inputs!$B$3*(1+Inputs!$B$4)^7))</f>
        <v/>
      </c>
      <c r="K44" s="16">
        <f>IF(OR(9&gt;Inputs!$B$5,$B44=""),"",MAX(0,J44*(1+INDEX('Annual Returns'!$B$4:$B$157,MATCH($A44+8,'Annual Returns'!$A$4:$A$157,0)))-Inputs!$B$2*Inputs!$B$3*(1+Inputs!$B$4)^8))</f>
        <v/>
      </c>
      <c r="L44" s="16">
        <f>IF(OR(10&gt;Inputs!$B$5,$B44=""),"",MAX(0,K44*(1+INDEX('Annual Returns'!$B$4:$B$157,MATCH($A44+9,'Annual Returns'!$A$4:$A$157,0)))-Inputs!$B$2*Inputs!$B$3*(1+Inputs!$B$4)^9))</f>
        <v/>
      </c>
      <c r="M44" s="16">
        <f>IF(OR(11&gt;Inputs!$B$5,$B44=""),"",MAX(0,L44*(1+INDEX('Annual Returns'!$B$4:$B$157,MATCH($A44+10,'Annual Returns'!$A$4:$A$157,0)))-Inputs!$B$2*Inputs!$B$3*(1+Inputs!$B$4)^10))</f>
        <v/>
      </c>
      <c r="N44" s="16">
        <f>IF(OR(12&gt;Inputs!$B$5,$B44=""),"",MAX(0,M44*(1+INDEX('Annual Returns'!$B$4:$B$157,MATCH($A44+11,'Annual Returns'!$A$4:$A$157,0)))-Inputs!$B$2*Inputs!$B$3*(1+Inputs!$B$4)^11))</f>
        <v/>
      </c>
      <c r="O44" s="16">
        <f>IF(OR(13&gt;Inputs!$B$5,$B44=""),"",MAX(0,N44*(1+INDEX('Annual Returns'!$B$4:$B$157,MATCH($A44+12,'Annual Returns'!$A$4:$A$157,0)))-Inputs!$B$2*Inputs!$B$3*(1+Inputs!$B$4)^12))</f>
        <v/>
      </c>
      <c r="P44" s="16">
        <f>IF(OR(14&gt;Inputs!$B$5,$B44=""),"",MAX(0,O44*(1+INDEX('Annual Returns'!$B$4:$B$157,MATCH($A44+13,'Annual Returns'!$A$4:$A$157,0)))-Inputs!$B$2*Inputs!$B$3*(1+Inputs!$B$4)^13))</f>
        <v/>
      </c>
      <c r="Q44" s="16">
        <f>IF(OR(15&gt;Inputs!$B$5,$B44=""),"",MAX(0,P44*(1+INDEX('Annual Returns'!$B$4:$B$157,MATCH($A44+14,'Annual Returns'!$A$4:$A$157,0)))-Inputs!$B$2*Inputs!$B$3*(1+Inputs!$B$4)^14))</f>
        <v/>
      </c>
      <c r="R44" s="16">
        <f>IF(OR(16&gt;Inputs!$B$5,$B44=""),"",MAX(0,Q44*(1+INDEX('Annual Returns'!$B$4:$B$157,MATCH($A44+15,'Annual Returns'!$A$4:$A$157,0)))-Inputs!$B$2*Inputs!$B$3*(1+Inputs!$B$4)^15))</f>
        <v/>
      </c>
      <c r="S44" s="16">
        <f>IF(OR(17&gt;Inputs!$B$5,$B44=""),"",MAX(0,R44*(1+INDEX('Annual Returns'!$B$4:$B$157,MATCH($A44+16,'Annual Returns'!$A$4:$A$157,0)))-Inputs!$B$2*Inputs!$B$3*(1+Inputs!$B$4)^16))</f>
        <v/>
      </c>
      <c r="T44" s="16">
        <f>IF(OR(18&gt;Inputs!$B$5,$B44=""),"",MAX(0,S44*(1+INDEX('Annual Returns'!$B$4:$B$157,MATCH($A44+17,'Annual Returns'!$A$4:$A$157,0)))-Inputs!$B$2*Inputs!$B$3*(1+Inputs!$B$4)^17))</f>
        <v/>
      </c>
      <c r="U44" s="16">
        <f>IF(OR(19&gt;Inputs!$B$5,$B44=""),"",MAX(0,T44*(1+INDEX('Annual Returns'!$B$4:$B$157,MATCH($A44+18,'Annual Returns'!$A$4:$A$157,0)))-Inputs!$B$2*Inputs!$B$3*(1+Inputs!$B$4)^18))</f>
        <v/>
      </c>
      <c r="V44" s="16">
        <f>IF(OR(20&gt;Inputs!$B$5,$B44=""),"",MAX(0,U44*(1+INDEX('Annual Returns'!$B$4:$B$157,MATCH($A44+19,'Annual Returns'!$A$4:$A$157,0)))-Inputs!$B$2*Inputs!$B$3*(1+Inputs!$B$4)^19))</f>
        <v/>
      </c>
      <c r="W44" s="16">
        <f>IF(OR(21&gt;Inputs!$B$5,$B44=""),"",MAX(0,V44*(1+INDEX('Annual Returns'!$B$4:$B$157,MATCH($A44+20,'Annual Returns'!$A$4:$A$157,0)))-Inputs!$B$2*Inputs!$B$3*(1+Inputs!$B$4)^20))</f>
        <v/>
      </c>
      <c r="X44" s="16">
        <f>IF(OR(22&gt;Inputs!$B$5,$B44=""),"",MAX(0,W44*(1+INDEX('Annual Returns'!$B$4:$B$157,MATCH($A44+21,'Annual Returns'!$A$4:$A$157,0)))-Inputs!$B$2*Inputs!$B$3*(1+Inputs!$B$4)^21))</f>
        <v/>
      </c>
      <c r="Y44" s="16">
        <f>IF(OR(23&gt;Inputs!$B$5,$B44=""),"",MAX(0,X44*(1+INDEX('Annual Returns'!$B$4:$B$157,MATCH($A44+22,'Annual Returns'!$A$4:$A$157,0)))-Inputs!$B$2*Inputs!$B$3*(1+Inputs!$B$4)^22))</f>
        <v/>
      </c>
      <c r="Z44" s="16">
        <f>IF(OR(24&gt;Inputs!$B$5,$B44=""),"",MAX(0,Y44*(1+INDEX('Annual Returns'!$B$4:$B$157,MATCH($A44+23,'Annual Returns'!$A$4:$A$157,0)))-Inputs!$B$2*Inputs!$B$3*(1+Inputs!$B$4)^23))</f>
        <v/>
      </c>
      <c r="AA44" s="16">
        <f>IF(OR(25&gt;Inputs!$B$5,$B44=""),"",MAX(0,Z44*(1+INDEX('Annual Returns'!$B$4:$B$157,MATCH($A44+24,'Annual Returns'!$A$4:$A$157,0)))-Inputs!$B$2*Inputs!$B$3*(1+Inputs!$B$4)^24))</f>
        <v/>
      </c>
      <c r="AB44" s="16">
        <f>IF(OR(26&gt;Inputs!$B$5,$B44=""),"",MAX(0,AA44*(1+INDEX('Annual Returns'!$B$4:$B$157,MATCH($A44+25,'Annual Returns'!$A$4:$A$157,0)))-Inputs!$B$2*Inputs!$B$3*(1+Inputs!$B$4)^25))</f>
        <v/>
      </c>
      <c r="AC44" s="16">
        <f>IF(OR(27&gt;Inputs!$B$5,$B44=""),"",MAX(0,AB44*(1+INDEX('Annual Returns'!$B$4:$B$157,MATCH($A44+26,'Annual Returns'!$A$4:$A$157,0)))-Inputs!$B$2*Inputs!$B$3*(1+Inputs!$B$4)^26))</f>
        <v/>
      </c>
      <c r="AD44" s="16">
        <f>IF(OR(28&gt;Inputs!$B$5,$B44=""),"",MAX(0,AC44*(1+INDEX('Annual Returns'!$B$4:$B$157,MATCH($A44+27,'Annual Returns'!$A$4:$A$157,0)))-Inputs!$B$2*Inputs!$B$3*(1+Inputs!$B$4)^27))</f>
        <v/>
      </c>
      <c r="AE44" s="16">
        <f>IF(OR(29&gt;Inputs!$B$5,$B44=""),"",MAX(0,AD44*(1+INDEX('Annual Returns'!$B$4:$B$157,MATCH($A44+28,'Annual Returns'!$A$4:$A$157,0)))-Inputs!$B$2*Inputs!$B$3*(1+Inputs!$B$4)^28))</f>
        <v/>
      </c>
      <c r="AF44" s="16">
        <f>IF(OR(30&gt;Inputs!$B$5,$B44=""),"",MAX(0,AE44*(1+INDEX('Annual Returns'!$B$4:$B$157,MATCH($A44+29,'Annual Returns'!$A$4:$A$157,0)))-Inputs!$B$2*Inputs!$B$3*(1+Inputs!$B$4)^29))</f>
        <v/>
      </c>
      <c r="AG44" s="16">
        <f>IF(OR(31&gt;Inputs!$B$5,$B44=""),"",MAX(0,AF44*(1+INDEX('Annual Returns'!$B$4:$B$157,MATCH($A44+30,'Annual Returns'!$A$4:$A$157,0)))-Inputs!$B$2*Inputs!$B$3*(1+Inputs!$B$4)^30))</f>
        <v/>
      </c>
      <c r="AH44" s="16">
        <f>IF(OR(32&gt;Inputs!$B$5,$B44=""),"",MAX(0,AG44*(1+INDEX('Annual Returns'!$B$4:$B$157,MATCH($A44+31,'Annual Returns'!$A$4:$A$157,0)))-Inputs!$B$2*Inputs!$B$3*(1+Inputs!$B$4)^31))</f>
        <v/>
      </c>
      <c r="AI44" s="16">
        <f>IF(OR(33&gt;Inputs!$B$5,$B44=""),"",MAX(0,AH44*(1+INDEX('Annual Returns'!$B$4:$B$157,MATCH($A44+32,'Annual Returns'!$A$4:$A$157,0)))-Inputs!$B$2*Inputs!$B$3*(1+Inputs!$B$4)^32))</f>
        <v/>
      </c>
      <c r="AJ44" s="16">
        <f>IF(OR(34&gt;Inputs!$B$5,$B44=""),"",MAX(0,AI44*(1+INDEX('Annual Returns'!$B$4:$B$157,MATCH($A44+33,'Annual Returns'!$A$4:$A$157,0)))-Inputs!$B$2*Inputs!$B$3*(1+Inputs!$B$4)^33))</f>
        <v/>
      </c>
      <c r="AK44" s="16">
        <f>IF(OR(35&gt;Inputs!$B$5,$B44=""),"",MAX(0,AJ44*(1+INDEX('Annual Returns'!$B$4:$B$157,MATCH($A44+34,'Annual Returns'!$A$4:$A$157,0)))-Inputs!$B$2*Inputs!$B$3*(1+Inputs!$B$4)^34))</f>
        <v/>
      </c>
      <c r="AL44" s="16">
        <f>IF(OR(36&gt;Inputs!$B$5,$B44=""),"",MAX(0,AK44*(1+INDEX('Annual Returns'!$B$4:$B$157,MATCH($A44+35,'Annual Returns'!$A$4:$A$157,0)))-Inputs!$B$2*Inputs!$B$3*(1+Inputs!$B$4)^35))</f>
        <v/>
      </c>
      <c r="AM44" s="16">
        <f>IF(OR(37&gt;Inputs!$B$5,$B44=""),"",MAX(0,AL44*(1+INDEX('Annual Returns'!$B$4:$B$157,MATCH($A44+36,'Annual Returns'!$A$4:$A$157,0)))-Inputs!$B$2*Inputs!$B$3*(1+Inputs!$B$4)^36))</f>
        <v/>
      </c>
      <c r="AN44" s="16">
        <f>IF(OR(38&gt;Inputs!$B$5,$B44=""),"",MAX(0,AM44*(1+INDEX('Annual Returns'!$B$4:$B$157,MATCH($A44+37,'Annual Returns'!$A$4:$A$157,0)))-Inputs!$B$2*Inputs!$B$3*(1+Inputs!$B$4)^37))</f>
        <v/>
      </c>
      <c r="AO44" s="16">
        <f>IF(OR(39&gt;Inputs!$B$5,$B44=""),"",MAX(0,AN44*(1+INDEX('Annual Returns'!$B$4:$B$157,MATCH($A44+38,'Annual Returns'!$A$4:$A$157,0)))-Inputs!$B$2*Inputs!$B$3*(1+Inputs!$B$4)^38))</f>
        <v/>
      </c>
      <c r="AP44" s="16">
        <f>IF(OR(40&gt;Inputs!$B$5,$B44=""),"",MAX(0,AO44*(1+INDEX('Annual Returns'!$B$4:$B$157,MATCH($A44+39,'Annual Returns'!$A$4:$A$157,0)))-Inputs!$B$2*Inputs!$B$3*(1+Inputs!$B$4)^39))</f>
        <v/>
      </c>
      <c r="AQ44" s="16">
        <f>IF(OR(41&gt;Inputs!$B$5,$B44=""),"",MAX(0,AP44*(1+INDEX('Annual Returns'!$B$4:$B$157,MATCH($A44+40,'Annual Returns'!$A$4:$A$157,0)))-Inputs!$B$2*Inputs!$B$3*(1+Inputs!$B$4)^40))</f>
        <v/>
      </c>
      <c r="AR44" s="16">
        <f>IF(OR(42&gt;Inputs!$B$5,$B44=""),"",MAX(0,AQ44*(1+INDEX('Annual Returns'!$B$4:$B$157,MATCH($A44+41,'Annual Returns'!$A$4:$A$157,0)))-Inputs!$B$2*Inputs!$B$3*(1+Inputs!$B$4)^41))</f>
        <v/>
      </c>
      <c r="AS44" s="16">
        <f>IF(OR(43&gt;Inputs!$B$5,$B44=""),"",MAX(0,AR44*(1+INDEX('Annual Returns'!$B$4:$B$157,MATCH($A44+42,'Annual Returns'!$A$4:$A$157,0)))-Inputs!$B$2*Inputs!$B$3*(1+Inputs!$B$4)^42))</f>
        <v/>
      </c>
      <c r="AT44" s="16">
        <f>IF(OR(44&gt;Inputs!$B$5,$B44=""),"",MAX(0,AS44*(1+INDEX('Annual Returns'!$B$4:$B$157,MATCH($A44+43,'Annual Returns'!$A$4:$A$157,0)))-Inputs!$B$2*Inputs!$B$3*(1+Inputs!$B$4)^43))</f>
        <v/>
      </c>
      <c r="AU44" s="16">
        <f>IF(OR(45&gt;Inputs!$B$5,$B44=""),"",MAX(0,AT44*(1+INDEX('Annual Returns'!$B$4:$B$157,MATCH($A44+44,'Annual Returns'!$A$4:$A$157,0)))-Inputs!$B$2*Inputs!$B$3*(1+Inputs!$B$4)^44))</f>
        <v/>
      </c>
      <c r="AV44" s="16">
        <f>IF(OR(46&gt;Inputs!$B$5,$B44=""),"",MAX(0,AU44*(1+INDEX('Annual Returns'!$B$4:$B$157,MATCH($A44+45,'Annual Returns'!$A$4:$A$157,0)))-Inputs!$B$2*Inputs!$B$3*(1+Inputs!$B$4)^45))</f>
        <v/>
      </c>
      <c r="AW44" s="16">
        <f>IF(OR(47&gt;Inputs!$B$5,$B44=""),"",MAX(0,AV44*(1+INDEX('Annual Returns'!$B$4:$B$157,MATCH($A44+46,'Annual Returns'!$A$4:$A$157,0)))-Inputs!$B$2*Inputs!$B$3*(1+Inputs!$B$4)^46))</f>
        <v/>
      </c>
      <c r="AX44" s="16">
        <f>IF(OR(48&gt;Inputs!$B$5,$B44=""),"",MAX(0,AW44*(1+INDEX('Annual Returns'!$B$4:$B$157,MATCH($A44+47,'Annual Returns'!$A$4:$A$157,0)))-Inputs!$B$2*Inputs!$B$3*(1+Inputs!$B$4)^47))</f>
        <v/>
      </c>
      <c r="AY44" s="16">
        <f>IF(OR(49&gt;Inputs!$B$5,$B44=""),"",MAX(0,AX44*(1+INDEX('Annual Returns'!$B$4:$B$157,MATCH($A44+48,'Annual Returns'!$A$4:$A$157,0)))-Inputs!$B$2*Inputs!$B$3*(1+Inputs!$B$4)^48))</f>
        <v/>
      </c>
      <c r="AZ44" s="16">
        <f>IF(OR(50&gt;Inputs!$B$5,$B44=""),"",MAX(0,AY44*(1+INDEX('Annual Returns'!$B$4:$B$157,MATCH($A44+49,'Annual Returns'!$A$4:$A$157,0)))-Inputs!$B$2*Inputs!$B$3*(1+Inputs!$B$4)^49))</f>
        <v/>
      </c>
      <c r="BA44" s="16">
        <f>IF(B44="","",INDEX(C44:AZ44,Inputs!$B$5))</f>
        <v/>
      </c>
      <c r="BB44">
        <f>IF(BA44="","",IF(BA44&gt;0,1,0))</f>
        <v/>
      </c>
      <c r="BC44">
        <f>IF(BB44="","",IF(BB44=1,"",MATCH(0,C44:AZ44,0)))</f>
        <v/>
      </c>
    </row>
    <row r="45">
      <c r="A45" t="n">
        <v>1913</v>
      </c>
      <c r="B45" s="16">
        <f>IF(OR($A45+Inputs!$B$5-1&gt;Inputs!$B$7,Inputs!$B$5&gt;50),"",Inputs!$B$2)</f>
        <v/>
      </c>
      <c r="C45" s="16">
        <f>IF(OR(1&gt;Inputs!$B$5,$B45=""),"",MAX(0,B45*(1+INDEX('Annual Returns'!$B$4:$B$157,MATCH($A45+0,'Annual Returns'!$A$4:$A$157,0)))-Inputs!$B$2*Inputs!$B$3*(1+Inputs!$B$4)^0))</f>
        <v/>
      </c>
      <c r="D45" s="16">
        <f>IF(OR(2&gt;Inputs!$B$5,$B45=""),"",MAX(0,C45*(1+INDEX('Annual Returns'!$B$4:$B$157,MATCH($A45+1,'Annual Returns'!$A$4:$A$157,0)))-Inputs!$B$2*Inputs!$B$3*(1+Inputs!$B$4)^1))</f>
        <v/>
      </c>
      <c r="E45" s="16">
        <f>IF(OR(3&gt;Inputs!$B$5,$B45=""),"",MAX(0,D45*(1+INDEX('Annual Returns'!$B$4:$B$157,MATCH($A45+2,'Annual Returns'!$A$4:$A$157,0)))-Inputs!$B$2*Inputs!$B$3*(1+Inputs!$B$4)^2))</f>
        <v/>
      </c>
      <c r="F45" s="16">
        <f>IF(OR(4&gt;Inputs!$B$5,$B45=""),"",MAX(0,E45*(1+INDEX('Annual Returns'!$B$4:$B$157,MATCH($A45+3,'Annual Returns'!$A$4:$A$157,0)))-Inputs!$B$2*Inputs!$B$3*(1+Inputs!$B$4)^3))</f>
        <v/>
      </c>
      <c r="G45" s="16">
        <f>IF(OR(5&gt;Inputs!$B$5,$B45=""),"",MAX(0,F45*(1+INDEX('Annual Returns'!$B$4:$B$157,MATCH($A45+4,'Annual Returns'!$A$4:$A$157,0)))-Inputs!$B$2*Inputs!$B$3*(1+Inputs!$B$4)^4))</f>
        <v/>
      </c>
      <c r="H45" s="16">
        <f>IF(OR(6&gt;Inputs!$B$5,$B45=""),"",MAX(0,G45*(1+INDEX('Annual Returns'!$B$4:$B$157,MATCH($A45+5,'Annual Returns'!$A$4:$A$157,0)))-Inputs!$B$2*Inputs!$B$3*(1+Inputs!$B$4)^5))</f>
        <v/>
      </c>
      <c r="I45" s="16">
        <f>IF(OR(7&gt;Inputs!$B$5,$B45=""),"",MAX(0,H45*(1+INDEX('Annual Returns'!$B$4:$B$157,MATCH($A45+6,'Annual Returns'!$A$4:$A$157,0)))-Inputs!$B$2*Inputs!$B$3*(1+Inputs!$B$4)^6))</f>
        <v/>
      </c>
      <c r="J45" s="16">
        <f>IF(OR(8&gt;Inputs!$B$5,$B45=""),"",MAX(0,I45*(1+INDEX('Annual Returns'!$B$4:$B$157,MATCH($A45+7,'Annual Returns'!$A$4:$A$157,0)))-Inputs!$B$2*Inputs!$B$3*(1+Inputs!$B$4)^7))</f>
        <v/>
      </c>
      <c r="K45" s="16">
        <f>IF(OR(9&gt;Inputs!$B$5,$B45=""),"",MAX(0,J45*(1+INDEX('Annual Returns'!$B$4:$B$157,MATCH($A45+8,'Annual Returns'!$A$4:$A$157,0)))-Inputs!$B$2*Inputs!$B$3*(1+Inputs!$B$4)^8))</f>
        <v/>
      </c>
      <c r="L45" s="16">
        <f>IF(OR(10&gt;Inputs!$B$5,$B45=""),"",MAX(0,K45*(1+INDEX('Annual Returns'!$B$4:$B$157,MATCH($A45+9,'Annual Returns'!$A$4:$A$157,0)))-Inputs!$B$2*Inputs!$B$3*(1+Inputs!$B$4)^9))</f>
        <v/>
      </c>
      <c r="M45" s="16">
        <f>IF(OR(11&gt;Inputs!$B$5,$B45=""),"",MAX(0,L45*(1+INDEX('Annual Returns'!$B$4:$B$157,MATCH($A45+10,'Annual Returns'!$A$4:$A$157,0)))-Inputs!$B$2*Inputs!$B$3*(1+Inputs!$B$4)^10))</f>
        <v/>
      </c>
      <c r="N45" s="16">
        <f>IF(OR(12&gt;Inputs!$B$5,$B45=""),"",MAX(0,M45*(1+INDEX('Annual Returns'!$B$4:$B$157,MATCH($A45+11,'Annual Returns'!$A$4:$A$157,0)))-Inputs!$B$2*Inputs!$B$3*(1+Inputs!$B$4)^11))</f>
        <v/>
      </c>
      <c r="O45" s="16">
        <f>IF(OR(13&gt;Inputs!$B$5,$B45=""),"",MAX(0,N45*(1+INDEX('Annual Returns'!$B$4:$B$157,MATCH($A45+12,'Annual Returns'!$A$4:$A$157,0)))-Inputs!$B$2*Inputs!$B$3*(1+Inputs!$B$4)^12))</f>
        <v/>
      </c>
      <c r="P45" s="16">
        <f>IF(OR(14&gt;Inputs!$B$5,$B45=""),"",MAX(0,O45*(1+INDEX('Annual Returns'!$B$4:$B$157,MATCH($A45+13,'Annual Returns'!$A$4:$A$157,0)))-Inputs!$B$2*Inputs!$B$3*(1+Inputs!$B$4)^13))</f>
        <v/>
      </c>
      <c r="Q45" s="16">
        <f>IF(OR(15&gt;Inputs!$B$5,$B45=""),"",MAX(0,P45*(1+INDEX('Annual Returns'!$B$4:$B$157,MATCH($A45+14,'Annual Returns'!$A$4:$A$157,0)))-Inputs!$B$2*Inputs!$B$3*(1+Inputs!$B$4)^14))</f>
        <v/>
      </c>
      <c r="R45" s="16">
        <f>IF(OR(16&gt;Inputs!$B$5,$B45=""),"",MAX(0,Q45*(1+INDEX('Annual Returns'!$B$4:$B$157,MATCH($A45+15,'Annual Returns'!$A$4:$A$157,0)))-Inputs!$B$2*Inputs!$B$3*(1+Inputs!$B$4)^15))</f>
        <v/>
      </c>
      <c r="S45" s="16">
        <f>IF(OR(17&gt;Inputs!$B$5,$B45=""),"",MAX(0,R45*(1+INDEX('Annual Returns'!$B$4:$B$157,MATCH($A45+16,'Annual Returns'!$A$4:$A$157,0)))-Inputs!$B$2*Inputs!$B$3*(1+Inputs!$B$4)^16))</f>
        <v/>
      </c>
      <c r="T45" s="16">
        <f>IF(OR(18&gt;Inputs!$B$5,$B45=""),"",MAX(0,S45*(1+INDEX('Annual Returns'!$B$4:$B$157,MATCH($A45+17,'Annual Returns'!$A$4:$A$157,0)))-Inputs!$B$2*Inputs!$B$3*(1+Inputs!$B$4)^17))</f>
        <v/>
      </c>
      <c r="U45" s="16">
        <f>IF(OR(19&gt;Inputs!$B$5,$B45=""),"",MAX(0,T45*(1+INDEX('Annual Returns'!$B$4:$B$157,MATCH($A45+18,'Annual Returns'!$A$4:$A$157,0)))-Inputs!$B$2*Inputs!$B$3*(1+Inputs!$B$4)^18))</f>
        <v/>
      </c>
      <c r="V45" s="16">
        <f>IF(OR(20&gt;Inputs!$B$5,$B45=""),"",MAX(0,U45*(1+INDEX('Annual Returns'!$B$4:$B$157,MATCH($A45+19,'Annual Returns'!$A$4:$A$157,0)))-Inputs!$B$2*Inputs!$B$3*(1+Inputs!$B$4)^19))</f>
        <v/>
      </c>
      <c r="W45" s="16">
        <f>IF(OR(21&gt;Inputs!$B$5,$B45=""),"",MAX(0,V45*(1+INDEX('Annual Returns'!$B$4:$B$157,MATCH($A45+20,'Annual Returns'!$A$4:$A$157,0)))-Inputs!$B$2*Inputs!$B$3*(1+Inputs!$B$4)^20))</f>
        <v/>
      </c>
      <c r="X45" s="16">
        <f>IF(OR(22&gt;Inputs!$B$5,$B45=""),"",MAX(0,W45*(1+INDEX('Annual Returns'!$B$4:$B$157,MATCH($A45+21,'Annual Returns'!$A$4:$A$157,0)))-Inputs!$B$2*Inputs!$B$3*(1+Inputs!$B$4)^21))</f>
        <v/>
      </c>
      <c r="Y45" s="16">
        <f>IF(OR(23&gt;Inputs!$B$5,$B45=""),"",MAX(0,X45*(1+INDEX('Annual Returns'!$B$4:$B$157,MATCH($A45+22,'Annual Returns'!$A$4:$A$157,0)))-Inputs!$B$2*Inputs!$B$3*(1+Inputs!$B$4)^22))</f>
        <v/>
      </c>
      <c r="Z45" s="16">
        <f>IF(OR(24&gt;Inputs!$B$5,$B45=""),"",MAX(0,Y45*(1+INDEX('Annual Returns'!$B$4:$B$157,MATCH($A45+23,'Annual Returns'!$A$4:$A$157,0)))-Inputs!$B$2*Inputs!$B$3*(1+Inputs!$B$4)^23))</f>
        <v/>
      </c>
      <c r="AA45" s="16">
        <f>IF(OR(25&gt;Inputs!$B$5,$B45=""),"",MAX(0,Z45*(1+INDEX('Annual Returns'!$B$4:$B$157,MATCH($A45+24,'Annual Returns'!$A$4:$A$157,0)))-Inputs!$B$2*Inputs!$B$3*(1+Inputs!$B$4)^24))</f>
        <v/>
      </c>
      <c r="AB45" s="16">
        <f>IF(OR(26&gt;Inputs!$B$5,$B45=""),"",MAX(0,AA45*(1+INDEX('Annual Returns'!$B$4:$B$157,MATCH($A45+25,'Annual Returns'!$A$4:$A$157,0)))-Inputs!$B$2*Inputs!$B$3*(1+Inputs!$B$4)^25))</f>
        <v/>
      </c>
      <c r="AC45" s="16">
        <f>IF(OR(27&gt;Inputs!$B$5,$B45=""),"",MAX(0,AB45*(1+INDEX('Annual Returns'!$B$4:$B$157,MATCH($A45+26,'Annual Returns'!$A$4:$A$157,0)))-Inputs!$B$2*Inputs!$B$3*(1+Inputs!$B$4)^26))</f>
        <v/>
      </c>
      <c r="AD45" s="16">
        <f>IF(OR(28&gt;Inputs!$B$5,$B45=""),"",MAX(0,AC45*(1+INDEX('Annual Returns'!$B$4:$B$157,MATCH($A45+27,'Annual Returns'!$A$4:$A$157,0)))-Inputs!$B$2*Inputs!$B$3*(1+Inputs!$B$4)^27))</f>
        <v/>
      </c>
      <c r="AE45" s="16">
        <f>IF(OR(29&gt;Inputs!$B$5,$B45=""),"",MAX(0,AD45*(1+INDEX('Annual Returns'!$B$4:$B$157,MATCH($A45+28,'Annual Returns'!$A$4:$A$157,0)))-Inputs!$B$2*Inputs!$B$3*(1+Inputs!$B$4)^28))</f>
        <v/>
      </c>
      <c r="AF45" s="16">
        <f>IF(OR(30&gt;Inputs!$B$5,$B45=""),"",MAX(0,AE45*(1+INDEX('Annual Returns'!$B$4:$B$157,MATCH($A45+29,'Annual Returns'!$A$4:$A$157,0)))-Inputs!$B$2*Inputs!$B$3*(1+Inputs!$B$4)^29))</f>
        <v/>
      </c>
      <c r="AG45" s="16">
        <f>IF(OR(31&gt;Inputs!$B$5,$B45=""),"",MAX(0,AF45*(1+INDEX('Annual Returns'!$B$4:$B$157,MATCH($A45+30,'Annual Returns'!$A$4:$A$157,0)))-Inputs!$B$2*Inputs!$B$3*(1+Inputs!$B$4)^30))</f>
        <v/>
      </c>
      <c r="AH45" s="16">
        <f>IF(OR(32&gt;Inputs!$B$5,$B45=""),"",MAX(0,AG45*(1+INDEX('Annual Returns'!$B$4:$B$157,MATCH($A45+31,'Annual Returns'!$A$4:$A$157,0)))-Inputs!$B$2*Inputs!$B$3*(1+Inputs!$B$4)^31))</f>
        <v/>
      </c>
      <c r="AI45" s="16">
        <f>IF(OR(33&gt;Inputs!$B$5,$B45=""),"",MAX(0,AH45*(1+INDEX('Annual Returns'!$B$4:$B$157,MATCH($A45+32,'Annual Returns'!$A$4:$A$157,0)))-Inputs!$B$2*Inputs!$B$3*(1+Inputs!$B$4)^32))</f>
        <v/>
      </c>
      <c r="AJ45" s="16">
        <f>IF(OR(34&gt;Inputs!$B$5,$B45=""),"",MAX(0,AI45*(1+INDEX('Annual Returns'!$B$4:$B$157,MATCH($A45+33,'Annual Returns'!$A$4:$A$157,0)))-Inputs!$B$2*Inputs!$B$3*(1+Inputs!$B$4)^33))</f>
        <v/>
      </c>
      <c r="AK45" s="16">
        <f>IF(OR(35&gt;Inputs!$B$5,$B45=""),"",MAX(0,AJ45*(1+INDEX('Annual Returns'!$B$4:$B$157,MATCH($A45+34,'Annual Returns'!$A$4:$A$157,0)))-Inputs!$B$2*Inputs!$B$3*(1+Inputs!$B$4)^34))</f>
        <v/>
      </c>
      <c r="AL45" s="16">
        <f>IF(OR(36&gt;Inputs!$B$5,$B45=""),"",MAX(0,AK45*(1+INDEX('Annual Returns'!$B$4:$B$157,MATCH($A45+35,'Annual Returns'!$A$4:$A$157,0)))-Inputs!$B$2*Inputs!$B$3*(1+Inputs!$B$4)^35))</f>
        <v/>
      </c>
      <c r="AM45" s="16">
        <f>IF(OR(37&gt;Inputs!$B$5,$B45=""),"",MAX(0,AL45*(1+INDEX('Annual Returns'!$B$4:$B$157,MATCH($A45+36,'Annual Returns'!$A$4:$A$157,0)))-Inputs!$B$2*Inputs!$B$3*(1+Inputs!$B$4)^36))</f>
        <v/>
      </c>
      <c r="AN45" s="16">
        <f>IF(OR(38&gt;Inputs!$B$5,$B45=""),"",MAX(0,AM45*(1+INDEX('Annual Returns'!$B$4:$B$157,MATCH($A45+37,'Annual Returns'!$A$4:$A$157,0)))-Inputs!$B$2*Inputs!$B$3*(1+Inputs!$B$4)^37))</f>
        <v/>
      </c>
      <c r="AO45" s="16">
        <f>IF(OR(39&gt;Inputs!$B$5,$B45=""),"",MAX(0,AN45*(1+INDEX('Annual Returns'!$B$4:$B$157,MATCH($A45+38,'Annual Returns'!$A$4:$A$157,0)))-Inputs!$B$2*Inputs!$B$3*(1+Inputs!$B$4)^38))</f>
        <v/>
      </c>
      <c r="AP45" s="16">
        <f>IF(OR(40&gt;Inputs!$B$5,$B45=""),"",MAX(0,AO45*(1+INDEX('Annual Returns'!$B$4:$B$157,MATCH($A45+39,'Annual Returns'!$A$4:$A$157,0)))-Inputs!$B$2*Inputs!$B$3*(1+Inputs!$B$4)^39))</f>
        <v/>
      </c>
      <c r="AQ45" s="16">
        <f>IF(OR(41&gt;Inputs!$B$5,$B45=""),"",MAX(0,AP45*(1+INDEX('Annual Returns'!$B$4:$B$157,MATCH($A45+40,'Annual Returns'!$A$4:$A$157,0)))-Inputs!$B$2*Inputs!$B$3*(1+Inputs!$B$4)^40))</f>
        <v/>
      </c>
      <c r="AR45" s="16">
        <f>IF(OR(42&gt;Inputs!$B$5,$B45=""),"",MAX(0,AQ45*(1+INDEX('Annual Returns'!$B$4:$B$157,MATCH($A45+41,'Annual Returns'!$A$4:$A$157,0)))-Inputs!$B$2*Inputs!$B$3*(1+Inputs!$B$4)^41))</f>
        <v/>
      </c>
      <c r="AS45" s="16">
        <f>IF(OR(43&gt;Inputs!$B$5,$B45=""),"",MAX(0,AR45*(1+INDEX('Annual Returns'!$B$4:$B$157,MATCH($A45+42,'Annual Returns'!$A$4:$A$157,0)))-Inputs!$B$2*Inputs!$B$3*(1+Inputs!$B$4)^42))</f>
        <v/>
      </c>
      <c r="AT45" s="16">
        <f>IF(OR(44&gt;Inputs!$B$5,$B45=""),"",MAX(0,AS45*(1+INDEX('Annual Returns'!$B$4:$B$157,MATCH($A45+43,'Annual Returns'!$A$4:$A$157,0)))-Inputs!$B$2*Inputs!$B$3*(1+Inputs!$B$4)^43))</f>
        <v/>
      </c>
      <c r="AU45" s="16">
        <f>IF(OR(45&gt;Inputs!$B$5,$B45=""),"",MAX(0,AT45*(1+INDEX('Annual Returns'!$B$4:$B$157,MATCH($A45+44,'Annual Returns'!$A$4:$A$157,0)))-Inputs!$B$2*Inputs!$B$3*(1+Inputs!$B$4)^44))</f>
        <v/>
      </c>
      <c r="AV45" s="16">
        <f>IF(OR(46&gt;Inputs!$B$5,$B45=""),"",MAX(0,AU45*(1+INDEX('Annual Returns'!$B$4:$B$157,MATCH($A45+45,'Annual Returns'!$A$4:$A$157,0)))-Inputs!$B$2*Inputs!$B$3*(1+Inputs!$B$4)^45))</f>
        <v/>
      </c>
      <c r="AW45" s="16">
        <f>IF(OR(47&gt;Inputs!$B$5,$B45=""),"",MAX(0,AV45*(1+INDEX('Annual Returns'!$B$4:$B$157,MATCH($A45+46,'Annual Returns'!$A$4:$A$157,0)))-Inputs!$B$2*Inputs!$B$3*(1+Inputs!$B$4)^46))</f>
        <v/>
      </c>
      <c r="AX45" s="16">
        <f>IF(OR(48&gt;Inputs!$B$5,$B45=""),"",MAX(0,AW45*(1+INDEX('Annual Returns'!$B$4:$B$157,MATCH($A45+47,'Annual Returns'!$A$4:$A$157,0)))-Inputs!$B$2*Inputs!$B$3*(1+Inputs!$B$4)^47))</f>
        <v/>
      </c>
      <c r="AY45" s="16">
        <f>IF(OR(49&gt;Inputs!$B$5,$B45=""),"",MAX(0,AX45*(1+INDEX('Annual Returns'!$B$4:$B$157,MATCH($A45+48,'Annual Returns'!$A$4:$A$157,0)))-Inputs!$B$2*Inputs!$B$3*(1+Inputs!$B$4)^48))</f>
        <v/>
      </c>
      <c r="AZ45" s="16">
        <f>IF(OR(50&gt;Inputs!$B$5,$B45=""),"",MAX(0,AY45*(1+INDEX('Annual Returns'!$B$4:$B$157,MATCH($A45+49,'Annual Returns'!$A$4:$A$157,0)))-Inputs!$B$2*Inputs!$B$3*(1+Inputs!$B$4)^49))</f>
        <v/>
      </c>
      <c r="BA45" s="16">
        <f>IF(B45="","",INDEX(C45:AZ45,Inputs!$B$5))</f>
        <v/>
      </c>
      <c r="BB45">
        <f>IF(BA45="","",IF(BA45&gt;0,1,0))</f>
        <v/>
      </c>
      <c r="BC45">
        <f>IF(BB45="","",IF(BB45=1,"",MATCH(0,C45:AZ45,0)))</f>
        <v/>
      </c>
    </row>
    <row r="46">
      <c r="A46" t="n">
        <v>1914</v>
      </c>
      <c r="B46" s="16">
        <f>IF(OR($A46+Inputs!$B$5-1&gt;Inputs!$B$7,Inputs!$B$5&gt;50),"",Inputs!$B$2)</f>
        <v/>
      </c>
      <c r="C46" s="16">
        <f>IF(OR(1&gt;Inputs!$B$5,$B46=""),"",MAX(0,B46*(1+INDEX('Annual Returns'!$B$4:$B$157,MATCH($A46+0,'Annual Returns'!$A$4:$A$157,0)))-Inputs!$B$2*Inputs!$B$3*(1+Inputs!$B$4)^0))</f>
        <v/>
      </c>
      <c r="D46" s="16">
        <f>IF(OR(2&gt;Inputs!$B$5,$B46=""),"",MAX(0,C46*(1+INDEX('Annual Returns'!$B$4:$B$157,MATCH($A46+1,'Annual Returns'!$A$4:$A$157,0)))-Inputs!$B$2*Inputs!$B$3*(1+Inputs!$B$4)^1))</f>
        <v/>
      </c>
      <c r="E46" s="16">
        <f>IF(OR(3&gt;Inputs!$B$5,$B46=""),"",MAX(0,D46*(1+INDEX('Annual Returns'!$B$4:$B$157,MATCH($A46+2,'Annual Returns'!$A$4:$A$157,0)))-Inputs!$B$2*Inputs!$B$3*(1+Inputs!$B$4)^2))</f>
        <v/>
      </c>
      <c r="F46" s="16">
        <f>IF(OR(4&gt;Inputs!$B$5,$B46=""),"",MAX(0,E46*(1+INDEX('Annual Returns'!$B$4:$B$157,MATCH($A46+3,'Annual Returns'!$A$4:$A$157,0)))-Inputs!$B$2*Inputs!$B$3*(1+Inputs!$B$4)^3))</f>
        <v/>
      </c>
      <c r="G46" s="16">
        <f>IF(OR(5&gt;Inputs!$B$5,$B46=""),"",MAX(0,F46*(1+INDEX('Annual Returns'!$B$4:$B$157,MATCH($A46+4,'Annual Returns'!$A$4:$A$157,0)))-Inputs!$B$2*Inputs!$B$3*(1+Inputs!$B$4)^4))</f>
        <v/>
      </c>
      <c r="H46" s="16">
        <f>IF(OR(6&gt;Inputs!$B$5,$B46=""),"",MAX(0,G46*(1+INDEX('Annual Returns'!$B$4:$B$157,MATCH($A46+5,'Annual Returns'!$A$4:$A$157,0)))-Inputs!$B$2*Inputs!$B$3*(1+Inputs!$B$4)^5))</f>
        <v/>
      </c>
      <c r="I46" s="16">
        <f>IF(OR(7&gt;Inputs!$B$5,$B46=""),"",MAX(0,H46*(1+INDEX('Annual Returns'!$B$4:$B$157,MATCH($A46+6,'Annual Returns'!$A$4:$A$157,0)))-Inputs!$B$2*Inputs!$B$3*(1+Inputs!$B$4)^6))</f>
        <v/>
      </c>
      <c r="J46" s="16">
        <f>IF(OR(8&gt;Inputs!$B$5,$B46=""),"",MAX(0,I46*(1+INDEX('Annual Returns'!$B$4:$B$157,MATCH($A46+7,'Annual Returns'!$A$4:$A$157,0)))-Inputs!$B$2*Inputs!$B$3*(1+Inputs!$B$4)^7))</f>
        <v/>
      </c>
      <c r="K46" s="16">
        <f>IF(OR(9&gt;Inputs!$B$5,$B46=""),"",MAX(0,J46*(1+INDEX('Annual Returns'!$B$4:$B$157,MATCH($A46+8,'Annual Returns'!$A$4:$A$157,0)))-Inputs!$B$2*Inputs!$B$3*(1+Inputs!$B$4)^8))</f>
        <v/>
      </c>
      <c r="L46" s="16">
        <f>IF(OR(10&gt;Inputs!$B$5,$B46=""),"",MAX(0,K46*(1+INDEX('Annual Returns'!$B$4:$B$157,MATCH($A46+9,'Annual Returns'!$A$4:$A$157,0)))-Inputs!$B$2*Inputs!$B$3*(1+Inputs!$B$4)^9))</f>
        <v/>
      </c>
      <c r="M46" s="16">
        <f>IF(OR(11&gt;Inputs!$B$5,$B46=""),"",MAX(0,L46*(1+INDEX('Annual Returns'!$B$4:$B$157,MATCH($A46+10,'Annual Returns'!$A$4:$A$157,0)))-Inputs!$B$2*Inputs!$B$3*(1+Inputs!$B$4)^10))</f>
        <v/>
      </c>
      <c r="N46" s="16">
        <f>IF(OR(12&gt;Inputs!$B$5,$B46=""),"",MAX(0,M46*(1+INDEX('Annual Returns'!$B$4:$B$157,MATCH($A46+11,'Annual Returns'!$A$4:$A$157,0)))-Inputs!$B$2*Inputs!$B$3*(1+Inputs!$B$4)^11))</f>
        <v/>
      </c>
      <c r="O46" s="16">
        <f>IF(OR(13&gt;Inputs!$B$5,$B46=""),"",MAX(0,N46*(1+INDEX('Annual Returns'!$B$4:$B$157,MATCH($A46+12,'Annual Returns'!$A$4:$A$157,0)))-Inputs!$B$2*Inputs!$B$3*(1+Inputs!$B$4)^12))</f>
        <v/>
      </c>
      <c r="P46" s="16">
        <f>IF(OR(14&gt;Inputs!$B$5,$B46=""),"",MAX(0,O46*(1+INDEX('Annual Returns'!$B$4:$B$157,MATCH($A46+13,'Annual Returns'!$A$4:$A$157,0)))-Inputs!$B$2*Inputs!$B$3*(1+Inputs!$B$4)^13))</f>
        <v/>
      </c>
      <c r="Q46" s="16">
        <f>IF(OR(15&gt;Inputs!$B$5,$B46=""),"",MAX(0,P46*(1+INDEX('Annual Returns'!$B$4:$B$157,MATCH($A46+14,'Annual Returns'!$A$4:$A$157,0)))-Inputs!$B$2*Inputs!$B$3*(1+Inputs!$B$4)^14))</f>
        <v/>
      </c>
      <c r="R46" s="16">
        <f>IF(OR(16&gt;Inputs!$B$5,$B46=""),"",MAX(0,Q46*(1+INDEX('Annual Returns'!$B$4:$B$157,MATCH($A46+15,'Annual Returns'!$A$4:$A$157,0)))-Inputs!$B$2*Inputs!$B$3*(1+Inputs!$B$4)^15))</f>
        <v/>
      </c>
      <c r="S46" s="16">
        <f>IF(OR(17&gt;Inputs!$B$5,$B46=""),"",MAX(0,R46*(1+INDEX('Annual Returns'!$B$4:$B$157,MATCH($A46+16,'Annual Returns'!$A$4:$A$157,0)))-Inputs!$B$2*Inputs!$B$3*(1+Inputs!$B$4)^16))</f>
        <v/>
      </c>
      <c r="T46" s="16">
        <f>IF(OR(18&gt;Inputs!$B$5,$B46=""),"",MAX(0,S46*(1+INDEX('Annual Returns'!$B$4:$B$157,MATCH($A46+17,'Annual Returns'!$A$4:$A$157,0)))-Inputs!$B$2*Inputs!$B$3*(1+Inputs!$B$4)^17))</f>
        <v/>
      </c>
      <c r="U46" s="16">
        <f>IF(OR(19&gt;Inputs!$B$5,$B46=""),"",MAX(0,T46*(1+INDEX('Annual Returns'!$B$4:$B$157,MATCH($A46+18,'Annual Returns'!$A$4:$A$157,0)))-Inputs!$B$2*Inputs!$B$3*(1+Inputs!$B$4)^18))</f>
        <v/>
      </c>
      <c r="V46" s="16">
        <f>IF(OR(20&gt;Inputs!$B$5,$B46=""),"",MAX(0,U46*(1+INDEX('Annual Returns'!$B$4:$B$157,MATCH($A46+19,'Annual Returns'!$A$4:$A$157,0)))-Inputs!$B$2*Inputs!$B$3*(1+Inputs!$B$4)^19))</f>
        <v/>
      </c>
      <c r="W46" s="16">
        <f>IF(OR(21&gt;Inputs!$B$5,$B46=""),"",MAX(0,V46*(1+INDEX('Annual Returns'!$B$4:$B$157,MATCH($A46+20,'Annual Returns'!$A$4:$A$157,0)))-Inputs!$B$2*Inputs!$B$3*(1+Inputs!$B$4)^20))</f>
        <v/>
      </c>
      <c r="X46" s="16">
        <f>IF(OR(22&gt;Inputs!$B$5,$B46=""),"",MAX(0,W46*(1+INDEX('Annual Returns'!$B$4:$B$157,MATCH($A46+21,'Annual Returns'!$A$4:$A$157,0)))-Inputs!$B$2*Inputs!$B$3*(1+Inputs!$B$4)^21))</f>
        <v/>
      </c>
      <c r="Y46" s="16">
        <f>IF(OR(23&gt;Inputs!$B$5,$B46=""),"",MAX(0,X46*(1+INDEX('Annual Returns'!$B$4:$B$157,MATCH($A46+22,'Annual Returns'!$A$4:$A$157,0)))-Inputs!$B$2*Inputs!$B$3*(1+Inputs!$B$4)^22))</f>
        <v/>
      </c>
      <c r="Z46" s="16">
        <f>IF(OR(24&gt;Inputs!$B$5,$B46=""),"",MAX(0,Y46*(1+INDEX('Annual Returns'!$B$4:$B$157,MATCH($A46+23,'Annual Returns'!$A$4:$A$157,0)))-Inputs!$B$2*Inputs!$B$3*(1+Inputs!$B$4)^23))</f>
        <v/>
      </c>
      <c r="AA46" s="16">
        <f>IF(OR(25&gt;Inputs!$B$5,$B46=""),"",MAX(0,Z46*(1+INDEX('Annual Returns'!$B$4:$B$157,MATCH($A46+24,'Annual Returns'!$A$4:$A$157,0)))-Inputs!$B$2*Inputs!$B$3*(1+Inputs!$B$4)^24))</f>
        <v/>
      </c>
      <c r="AB46" s="16">
        <f>IF(OR(26&gt;Inputs!$B$5,$B46=""),"",MAX(0,AA46*(1+INDEX('Annual Returns'!$B$4:$B$157,MATCH($A46+25,'Annual Returns'!$A$4:$A$157,0)))-Inputs!$B$2*Inputs!$B$3*(1+Inputs!$B$4)^25))</f>
        <v/>
      </c>
      <c r="AC46" s="16">
        <f>IF(OR(27&gt;Inputs!$B$5,$B46=""),"",MAX(0,AB46*(1+INDEX('Annual Returns'!$B$4:$B$157,MATCH($A46+26,'Annual Returns'!$A$4:$A$157,0)))-Inputs!$B$2*Inputs!$B$3*(1+Inputs!$B$4)^26))</f>
        <v/>
      </c>
      <c r="AD46" s="16">
        <f>IF(OR(28&gt;Inputs!$B$5,$B46=""),"",MAX(0,AC46*(1+INDEX('Annual Returns'!$B$4:$B$157,MATCH($A46+27,'Annual Returns'!$A$4:$A$157,0)))-Inputs!$B$2*Inputs!$B$3*(1+Inputs!$B$4)^27))</f>
        <v/>
      </c>
      <c r="AE46" s="16">
        <f>IF(OR(29&gt;Inputs!$B$5,$B46=""),"",MAX(0,AD46*(1+INDEX('Annual Returns'!$B$4:$B$157,MATCH($A46+28,'Annual Returns'!$A$4:$A$157,0)))-Inputs!$B$2*Inputs!$B$3*(1+Inputs!$B$4)^28))</f>
        <v/>
      </c>
      <c r="AF46" s="16">
        <f>IF(OR(30&gt;Inputs!$B$5,$B46=""),"",MAX(0,AE46*(1+INDEX('Annual Returns'!$B$4:$B$157,MATCH($A46+29,'Annual Returns'!$A$4:$A$157,0)))-Inputs!$B$2*Inputs!$B$3*(1+Inputs!$B$4)^29))</f>
        <v/>
      </c>
      <c r="AG46" s="16">
        <f>IF(OR(31&gt;Inputs!$B$5,$B46=""),"",MAX(0,AF46*(1+INDEX('Annual Returns'!$B$4:$B$157,MATCH($A46+30,'Annual Returns'!$A$4:$A$157,0)))-Inputs!$B$2*Inputs!$B$3*(1+Inputs!$B$4)^30))</f>
        <v/>
      </c>
      <c r="AH46" s="16">
        <f>IF(OR(32&gt;Inputs!$B$5,$B46=""),"",MAX(0,AG46*(1+INDEX('Annual Returns'!$B$4:$B$157,MATCH($A46+31,'Annual Returns'!$A$4:$A$157,0)))-Inputs!$B$2*Inputs!$B$3*(1+Inputs!$B$4)^31))</f>
        <v/>
      </c>
      <c r="AI46" s="16">
        <f>IF(OR(33&gt;Inputs!$B$5,$B46=""),"",MAX(0,AH46*(1+INDEX('Annual Returns'!$B$4:$B$157,MATCH($A46+32,'Annual Returns'!$A$4:$A$157,0)))-Inputs!$B$2*Inputs!$B$3*(1+Inputs!$B$4)^32))</f>
        <v/>
      </c>
      <c r="AJ46" s="16">
        <f>IF(OR(34&gt;Inputs!$B$5,$B46=""),"",MAX(0,AI46*(1+INDEX('Annual Returns'!$B$4:$B$157,MATCH($A46+33,'Annual Returns'!$A$4:$A$157,0)))-Inputs!$B$2*Inputs!$B$3*(1+Inputs!$B$4)^33))</f>
        <v/>
      </c>
      <c r="AK46" s="16">
        <f>IF(OR(35&gt;Inputs!$B$5,$B46=""),"",MAX(0,AJ46*(1+INDEX('Annual Returns'!$B$4:$B$157,MATCH($A46+34,'Annual Returns'!$A$4:$A$157,0)))-Inputs!$B$2*Inputs!$B$3*(1+Inputs!$B$4)^34))</f>
        <v/>
      </c>
      <c r="AL46" s="16">
        <f>IF(OR(36&gt;Inputs!$B$5,$B46=""),"",MAX(0,AK46*(1+INDEX('Annual Returns'!$B$4:$B$157,MATCH($A46+35,'Annual Returns'!$A$4:$A$157,0)))-Inputs!$B$2*Inputs!$B$3*(1+Inputs!$B$4)^35))</f>
        <v/>
      </c>
      <c r="AM46" s="16">
        <f>IF(OR(37&gt;Inputs!$B$5,$B46=""),"",MAX(0,AL46*(1+INDEX('Annual Returns'!$B$4:$B$157,MATCH($A46+36,'Annual Returns'!$A$4:$A$157,0)))-Inputs!$B$2*Inputs!$B$3*(1+Inputs!$B$4)^36))</f>
        <v/>
      </c>
      <c r="AN46" s="16">
        <f>IF(OR(38&gt;Inputs!$B$5,$B46=""),"",MAX(0,AM46*(1+INDEX('Annual Returns'!$B$4:$B$157,MATCH($A46+37,'Annual Returns'!$A$4:$A$157,0)))-Inputs!$B$2*Inputs!$B$3*(1+Inputs!$B$4)^37))</f>
        <v/>
      </c>
      <c r="AO46" s="16">
        <f>IF(OR(39&gt;Inputs!$B$5,$B46=""),"",MAX(0,AN46*(1+INDEX('Annual Returns'!$B$4:$B$157,MATCH($A46+38,'Annual Returns'!$A$4:$A$157,0)))-Inputs!$B$2*Inputs!$B$3*(1+Inputs!$B$4)^38))</f>
        <v/>
      </c>
      <c r="AP46" s="16">
        <f>IF(OR(40&gt;Inputs!$B$5,$B46=""),"",MAX(0,AO46*(1+INDEX('Annual Returns'!$B$4:$B$157,MATCH($A46+39,'Annual Returns'!$A$4:$A$157,0)))-Inputs!$B$2*Inputs!$B$3*(1+Inputs!$B$4)^39))</f>
        <v/>
      </c>
      <c r="AQ46" s="16">
        <f>IF(OR(41&gt;Inputs!$B$5,$B46=""),"",MAX(0,AP46*(1+INDEX('Annual Returns'!$B$4:$B$157,MATCH($A46+40,'Annual Returns'!$A$4:$A$157,0)))-Inputs!$B$2*Inputs!$B$3*(1+Inputs!$B$4)^40))</f>
        <v/>
      </c>
      <c r="AR46" s="16">
        <f>IF(OR(42&gt;Inputs!$B$5,$B46=""),"",MAX(0,AQ46*(1+INDEX('Annual Returns'!$B$4:$B$157,MATCH($A46+41,'Annual Returns'!$A$4:$A$157,0)))-Inputs!$B$2*Inputs!$B$3*(1+Inputs!$B$4)^41))</f>
        <v/>
      </c>
      <c r="AS46" s="16">
        <f>IF(OR(43&gt;Inputs!$B$5,$B46=""),"",MAX(0,AR46*(1+INDEX('Annual Returns'!$B$4:$B$157,MATCH($A46+42,'Annual Returns'!$A$4:$A$157,0)))-Inputs!$B$2*Inputs!$B$3*(1+Inputs!$B$4)^42))</f>
        <v/>
      </c>
      <c r="AT46" s="16">
        <f>IF(OR(44&gt;Inputs!$B$5,$B46=""),"",MAX(0,AS46*(1+INDEX('Annual Returns'!$B$4:$B$157,MATCH($A46+43,'Annual Returns'!$A$4:$A$157,0)))-Inputs!$B$2*Inputs!$B$3*(1+Inputs!$B$4)^43))</f>
        <v/>
      </c>
      <c r="AU46" s="16">
        <f>IF(OR(45&gt;Inputs!$B$5,$B46=""),"",MAX(0,AT46*(1+INDEX('Annual Returns'!$B$4:$B$157,MATCH($A46+44,'Annual Returns'!$A$4:$A$157,0)))-Inputs!$B$2*Inputs!$B$3*(1+Inputs!$B$4)^44))</f>
        <v/>
      </c>
      <c r="AV46" s="16">
        <f>IF(OR(46&gt;Inputs!$B$5,$B46=""),"",MAX(0,AU46*(1+INDEX('Annual Returns'!$B$4:$B$157,MATCH($A46+45,'Annual Returns'!$A$4:$A$157,0)))-Inputs!$B$2*Inputs!$B$3*(1+Inputs!$B$4)^45))</f>
        <v/>
      </c>
      <c r="AW46" s="16">
        <f>IF(OR(47&gt;Inputs!$B$5,$B46=""),"",MAX(0,AV46*(1+INDEX('Annual Returns'!$B$4:$B$157,MATCH($A46+46,'Annual Returns'!$A$4:$A$157,0)))-Inputs!$B$2*Inputs!$B$3*(1+Inputs!$B$4)^46))</f>
        <v/>
      </c>
      <c r="AX46" s="16">
        <f>IF(OR(48&gt;Inputs!$B$5,$B46=""),"",MAX(0,AW46*(1+INDEX('Annual Returns'!$B$4:$B$157,MATCH($A46+47,'Annual Returns'!$A$4:$A$157,0)))-Inputs!$B$2*Inputs!$B$3*(1+Inputs!$B$4)^47))</f>
        <v/>
      </c>
      <c r="AY46" s="16">
        <f>IF(OR(49&gt;Inputs!$B$5,$B46=""),"",MAX(0,AX46*(1+INDEX('Annual Returns'!$B$4:$B$157,MATCH($A46+48,'Annual Returns'!$A$4:$A$157,0)))-Inputs!$B$2*Inputs!$B$3*(1+Inputs!$B$4)^48))</f>
        <v/>
      </c>
      <c r="AZ46" s="16">
        <f>IF(OR(50&gt;Inputs!$B$5,$B46=""),"",MAX(0,AY46*(1+INDEX('Annual Returns'!$B$4:$B$157,MATCH($A46+49,'Annual Returns'!$A$4:$A$157,0)))-Inputs!$B$2*Inputs!$B$3*(1+Inputs!$B$4)^49))</f>
        <v/>
      </c>
      <c r="BA46" s="16">
        <f>IF(B46="","",INDEX(C46:AZ46,Inputs!$B$5))</f>
        <v/>
      </c>
      <c r="BB46">
        <f>IF(BA46="","",IF(BA46&gt;0,1,0))</f>
        <v/>
      </c>
      <c r="BC46">
        <f>IF(BB46="","",IF(BB46=1,"",MATCH(0,C46:AZ46,0)))</f>
        <v/>
      </c>
    </row>
    <row r="47">
      <c r="A47" t="n">
        <v>1915</v>
      </c>
      <c r="B47" s="16">
        <f>IF(OR($A47+Inputs!$B$5-1&gt;Inputs!$B$7,Inputs!$B$5&gt;50),"",Inputs!$B$2)</f>
        <v/>
      </c>
      <c r="C47" s="16">
        <f>IF(OR(1&gt;Inputs!$B$5,$B47=""),"",MAX(0,B47*(1+INDEX('Annual Returns'!$B$4:$B$157,MATCH($A47+0,'Annual Returns'!$A$4:$A$157,0)))-Inputs!$B$2*Inputs!$B$3*(1+Inputs!$B$4)^0))</f>
        <v/>
      </c>
      <c r="D47" s="16">
        <f>IF(OR(2&gt;Inputs!$B$5,$B47=""),"",MAX(0,C47*(1+INDEX('Annual Returns'!$B$4:$B$157,MATCH($A47+1,'Annual Returns'!$A$4:$A$157,0)))-Inputs!$B$2*Inputs!$B$3*(1+Inputs!$B$4)^1))</f>
        <v/>
      </c>
      <c r="E47" s="16">
        <f>IF(OR(3&gt;Inputs!$B$5,$B47=""),"",MAX(0,D47*(1+INDEX('Annual Returns'!$B$4:$B$157,MATCH($A47+2,'Annual Returns'!$A$4:$A$157,0)))-Inputs!$B$2*Inputs!$B$3*(1+Inputs!$B$4)^2))</f>
        <v/>
      </c>
      <c r="F47" s="16">
        <f>IF(OR(4&gt;Inputs!$B$5,$B47=""),"",MAX(0,E47*(1+INDEX('Annual Returns'!$B$4:$B$157,MATCH($A47+3,'Annual Returns'!$A$4:$A$157,0)))-Inputs!$B$2*Inputs!$B$3*(1+Inputs!$B$4)^3))</f>
        <v/>
      </c>
      <c r="G47" s="16">
        <f>IF(OR(5&gt;Inputs!$B$5,$B47=""),"",MAX(0,F47*(1+INDEX('Annual Returns'!$B$4:$B$157,MATCH($A47+4,'Annual Returns'!$A$4:$A$157,0)))-Inputs!$B$2*Inputs!$B$3*(1+Inputs!$B$4)^4))</f>
        <v/>
      </c>
      <c r="H47" s="16">
        <f>IF(OR(6&gt;Inputs!$B$5,$B47=""),"",MAX(0,G47*(1+INDEX('Annual Returns'!$B$4:$B$157,MATCH($A47+5,'Annual Returns'!$A$4:$A$157,0)))-Inputs!$B$2*Inputs!$B$3*(1+Inputs!$B$4)^5))</f>
        <v/>
      </c>
      <c r="I47" s="16">
        <f>IF(OR(7&gt;Inputs!$B$5,$B47=""),"",MAX(0,H47*(1+INDEX('Annual Returns'!$B$4:$B$157,MATCH($A47+6,'Annual Returns'!$A$4:$A$157,0)))-Inputs!$B$2*Inputs!$B$3*(1+Inputs!$B$4)^6))</f>
        <v/>
      </c>
      <c r="J47" s="16">
        <f>IF(OR(8&gt;Inputs!$B$5,$B47=""),"",MAX(0,I47*(1+INDEX('Annual Returns'!$B$4:$B$157,MATCH($A47+7,'Annual Returns'!$A$4:$A$157,0)))-Inputs!$B$2*Inputs!$B$3*(1+Inputs!$B$4)^7))</f>
        <v/>
      </c>
      <c r="K47" s="16">
        <f>IF(OR(9&gt;Inputs!$B$5,$B47=""),"",MAX(0,J47*(1+INDEX('Annual Returns'!$B$4:$B$157,MATCH($A47+8,'Annual Returns'!$A$4:$A$157,0)))-Inputs!$B$2*Inputs!$B$3*(1+Inputs!$B$4)^8))</f>
        <v/>
      </c>
      <c r="L47" s="16">
        <f>IF(OR(10&gt;Inputs!$B$5,$B47=""),"",MAX(0,K47*(1+INDEX('Annual Returns'!$B$4:$B$157,MATCH($A47+9,'Annual Returns'!$A$4:$A$157,0)))-Inputs!$B$2*Inputs!$B$3*(1+Inputs!$B$4)^9))</f>
        <v/>
      </c>
      <c r="M47" s="16">
        <f>IF(OR(11&gt;Inputs!$B$5,$B47=""),"",MAX(0,L47*(1+INDEX('Annual Returns'!$B$4:$B$157,MATCH($A47+10,'Annual Returns'!$A$4:$A$157,0)))-Inputs!$B$2*Inputs!$B$3*(1+Inputs!$B$4)^10))</f>
        <v/>
      </c>
      <c r="N47" s="16">
        <f>IF(OR(12&gt;Inputs!$B$5,$B47=""),"",MAX(0,M47*(1+INDEX('Annual Returns'!$B$4:$B$157,MATCH($A47+11,'Annual Returns'!$A$4:$A$157,0)))-Inputs!$B$2*Inputs!$B$3*(1+Inputs!$B$4)^11))</f>
        <v/>
      </c>
      <c r="O47" s="16">
        <f>IF(OR(13&gt;Inputs!$B$5,$B47=""),"",MAX(0,N47*(1+INDEX('Annual Returns'!$B$4:$B$157,MATCH($A47+12,'Annual Returns'!$A$4:$A$157,0)))-Inputs!$B$2*Inputs!$B$3*(1+Inputs!$B$4)^12))</f>
        <v/>
      </c>
      <c r="P47" s="16">
        <f>IF(OR(14&gt;Inputs!$B$5,$B47=""),"",MAX(0,O47*(1+INDEX('Annual Returns'!$B$4:$B$157,MATCH($A47+13,'Annual Returns'!$A$4:$A$157,0)))-Inputs!$B$2*Inputs!$B$3*(1+Inputs!$B$4)^13))</f>
        <v/>
      </c>
      <c r="Q47" s="16">
        <f>IF(OR(15&gt;Inputs!$B$5,$B47=""),"",MAX(0,P47*(1+INDEX('Annual Returns'!$B$4:$B$157,MATCH($A47+14,'Annual Returns'!$A$4:$A$157,0)))-Inputs!$B$2*Inputs!$B$3*(1+Inputs!$B$4)^14))</f>
        <v/>
      </c>
      <c r="R47" s="16">
        <f>IF(OR(16&gt;Inputs!$B$5,$B47=""),"",MAX(0,Q47*(1+INDEX('Annual Returns'!$B$4:$B$157,MATCH($A47+15,'Annual Returns'!$A$4:$A$157,0)))-Inputs!$B$2*Inputs!$B$3*(1+Inputs!$B$4)^15))</f>
        <v/>
      </c>
      <c r="S47" s="16">
        <f>IF(OR(17&gt;Inputs!$B$5,$B47=""),"",MAX(0,R47*(1+INDEX('Annual Returns'!$B$4:$B$157,MATCH($A47+16,'Annual Returns'!$A$4:$A$157,0)))-Inputs!$B$2*Inputs!$B$3*(1+Inputs!$B$4)^16))</f>
        <v/>
      </c>
      <c r="T47" s="16">
        <f>IF(OR(18&gt;Inputs!$B$5,$B47=""),"",MAX(0,S47*(1+INDEX('Annual Returns'!$B$4:$B$157,MATCH($A47+17,'Annual Returns'!$A$4:$A$157,0)))-Inputs!$B$2*Inputs!$B$3*(1+Inputs!$B$4)^17))</f>
        <v/>
      </c>
      <c r="U47" s="16">
        <f>IF(OR(19&gt;Inputs!$B$5,$B47=""),"",MAX(0,T47*(1+INDEX('Annual Returns'!$B$4:$B$157,MATCH($A47+18,'Annual Returns'!$A$4:$A$157,0)))-Inputs!$B$2*Inputs!$B$3*(1+Inputs!$B$4)^18))</f>
        <v/>
      </c>
      <c r="V47" s="16">
        <f>IF(OR(20&gt;Inputs!$B$5,$B47=""),"",MAX(0,U47*(1+INDEX('Annual Returns'!$B$4:$B$157,MATCH($A47+19,'Annual Returns'!$A$4:$A$157,0)))-Inputs!$B$2*Inputs!$B$3*(1+Inputs!$B$4)^19))</f>
        <v/>
      </c>
      <c r="W47" s="16">
        <f>IF(OR(21&gt;Inputs!$B$5,$B47=""),"",MAX(0,V47*(1+INDEX('Annual Returns'!$B$4:$B$157,MATCH($A47+20,'Annual Returns'!$A$4:$A$157,0)))-Inputs!$B$2*Inputs!$B$3*(1+Inputs!$B$4)^20))</f>
        <v/>
      </c>
      <c r="X47" s="16">
        <f>IF(OR(22&gt;Inputs!$B$5,$B47=""),"",MAX(0,W47*(1+INDEX('Annual Returns'!$B$4:$B$157,MATCH($A47+21,'Annual Returns'!$A$4:$A$157,0)))-Inputs!$B$2*Inputs!$B$3*(1+Inputs!$B$4)^21))</f>
        <v/>
      </c>
      <c r="Y47" s="16">
        <f>IF(OR(23&gt;Inputs!$B$5,$B47=""),"",MAX(0,X47*(1+INDEX('Annual Returns'!$B$4:$B$157,MATCH($A47+22,'Annual Returns'!$A$4:$A$157,0)))-Inputs!$B$2*Inputs!$B$3*(1+Inputs!$B$4)^22))</f>
        <v/>
      </c>
      <c r="Z47" s="16">
        <f>IF(OR(24&gt;Inputs!$B$5,$B47=""),"",MAX(0,Y47*(1+INDEX('Annual Returns'!$B$4:$B$157,MATCH($A47+23,'Annual Returns'!$A$4:$A$157,0)))-Inputs!$B$2*Inputs!$B$3*(1+Inputs!$B$4)^23))</f>
        <v/>
      </c>
      <c r="AA47" s="16">
        <f>IF(OR(25&gt;Inputs!$B$5,$B47=""),"",MAX(0,Z47*(1+INDEX('Annual Returns'!$B$4:$B$157,MATCH($A47+24,'Annual Returns'!$A$4:$A$157,0)))-Inputs!$B$2*Inputs!$B$3*(1+Inputs!$B$4)^24))</f>
        <v/>
      </c>
      <c r="AB47" s="16">
        <f>IF(OR(26&gt;Inputs!$B$5,$B47=""),"",MAX(0,AA47*(1+INDEX('Annual Returns'!$B$4:$B$157,MATCH($A47+25,'Annual Returns'!$A$4:$A$157,0)))-Inputs!$B$2*Inputs!$B$3*(1+Inputs!$B$4)^25))</f>
        <v/>
      </c>
      <c r="AC47" s="16">
        <f>IF(OR(27&gt;Inputs!$B$5,$B47=""),"",MAX(0,AB47*(1+INDEX('Annual Returns'!$B$4:$B$157,MATCH($A47+26,'Annual Returns'!$A$4:$A$157,0)))-Inputs!$B$2*Inputs!$B$3*(1+Inputs!$B$4)^26))</f>
        <v/>
      </c>
      <c r="AD47" s="16">
        <f>IF(OR(28&gt;Inputs!$B$5,$B47=""),"",MAX(0,AC47*(1+INDEX('Annual Returns'!$B$4:$B$157,MATCH($A47+27,'Annual Returns'!$A$4:$A$157,0)))-Inputs!$B$2*Inputs!$B$3*(1+Inputs!$B$4)^27))</f>
        <v/>
      </c>
      <c r="AE47" s="16">
        <f>IF(OR(29&gt;Inputs!$B$5,$B47=""),"",MAX(0,AD47*(1+INDEX('Annual Returns'!$B$4:$B$157,MATCH($A47+28,'Annual Returns'!$A$4:$A$157,0)))-Inputs!$B$2*Inputs!$B$3*(1+Inputs!$B$4)^28))</f>
        <v/>
      </c>
      <c r="AF47" s="16">
        <f>IF(OR(30&gt;Inputs!$B$5,$B47=""),"",MAX(0,AE47*(1+INDEX('Annual Returns'!$B$4:$B$157,MATCH($A47+29,'Annual Returns'!$A$4:$A$157,0)))-Inputs!$B$2*Inputs!$B$3*(1+Inputs!$B$4)^29))</f>
        <v/>
      </c>
      <c r="AG47" s="16">
        <f>IF(OR(31&gt;Inputs!$B$5,$B47=""),"",MAX(0,AF47*(1+INDEX('Annual Returns'!$B$4:$B$157,MATCH($A47+30,'Annual Returns'!$A$4:$A$157,0)))-Inputs!$B$2*Inputs!$B$3*(1+Inputs!$B$4)^30))</f>
        <v/>
      </c>
      <c r="AH47" s="16">
        <f>IF(OR(32&gt;Inputs!$B$5,$B47=""),"",MAX(0,AG47*(1+INDEX('Annual Returns'!$B$4:$B$157,MATCH($A47+31,'Annual Returns'!$A$4:$A$157,0)))-Inputs!$B$2*Inputs!$B$3*(1+Inputs!$B$4)^31))</f>
        <v/>
      </c>
      <c r="AI47" s="16">
        <f>IF(OR(33&gt;Inputs!$B$5,$B47=""),"",MAX(0,AH47*(1+INDEX('Annual Returns'!$B$4:$B$157,MATCH($A47+32,'Annual Returns'!$A$4:$A$157,0)))-Inputs!$B$2*Inputs!$B$3*(1+Inputs!$B$4)^32))</f>
        <v/>
      </c>
      <c r="AJ47" s="16">
        <f>IF(OR(34&gt;Inputs!$B$5,$B47=""),"",MAX(0,AI47*(1+INDEX('Annual Returns'!$B$4:$B$157,MATCH($A47+33,'Annual Returns'!$A$4:$A$157,0)))-Inputs!$B$2*Inputs!$B$3*(1+Inputs!$B$4)^33))</f>
        <v/>
      </c>
      <c r="AK47" s="16">
        <f>IF(OR(35&gt;Inputs!$B$5,$B47=""),"",MAX(0,AJ47*(1+INDEX('Annual Returns'!$B$4:$B$157,MATCH($A47+34,'Annual Returns'!$A$4:$A$157,0)))-Inputs!$B$2*Inputs!$B$3*(1+Inputs!$B$4)^34))</f>
        <v/>
      </c>
      <c r="AL47" s="16">
        <f>IF(OR(36&gt;Inputs!$B$5,$B47=""),"",MAX(0,AK47*(1+INDEX('Annual Returns'!$B$4:$B$157,MATCH($A47+35,'Annual Returns'!$A$4:$A$157,0)))-Inputs!$B$2*Inputs!$B$3*(1+Inputs!$B$4)^35))</f>
        <v/>
      </c>
      <c r="AM47" s="16">
        <f>IF(OR(37&gt;Inputs!$B$5,$B47=""),"",MAX(0,AL47*(1+INDEX('Annual Returns'!$B$4:$B$157,MATCH($A47+36,'Annual Returns'!$A$4:$A$157,0)))-Inputs!$B$2*Inputs!$B$3*(1+Inputs!$B$4)^36))</f>
        <v/>
      </c>
      <c r="AN47" s="16">
        <f>IF(OR(38&gt;Inputs!$B$5,$B47=""),"",MAX(0,AM47*(1+INDEX('Annual Returns'!$B$4:$B$157,MATCH($A47+37,'Annual Returns'!$A$4:$A$157,0)))-Inputs!$B$2*Inputs!$B$3*(1+Inputs!$B$4)^37))</f>
        <v/>
      </c>
      <c r="AO47" s="16">
        <f>IF(OR(39&gt;Inputs!$B$5,$B47=""),"",MAX(0,AN47*(1+INDEX('Annual Returns'!$B$4:$B$157,MATCH($A47+38,'Annual Returns'!$A$4:$A$157,0)))-Inputs!$B$2*Inputs!$B$3*(1+Inputs!$B$4)^38))</f>
        <v/>
      </c>
      <c r="AP47" s="16">
        <f>IF(OR(40&gt;Inputs!$B$5,$B47=""),"",MAX(0,AO47*(1+INDEX('Annual Returns'!$B$4:$B$157,MATCH($A47+39,'Annual Returns'!$A$4:$A$157,0)))-Inputs!$B$2*Inputs!$B$3*(1+Inputs!$B$4)^39))</f>
        <v/>
      </c>
      <c r="AQ47" s="16">
        <f>IF(OR(41&gt;Inputs!$B$5,$B47=""),"",MAX(0,AP47*(1+INDEX('Annual Returns'!$B$4:$B$157,MATCH($A47+40,'Annual Returns'!$A$4:$A$157,0)))-Inputs!$B$2*Inputs!$B$3*(1+Inputs!$B$4)^40))</f>
        <v/>
      </c>
      <c r="AR47" s="16">
        <f>IF(OR(42&gt;Inputs!$B$5,$B47=""),"",MAX(0,AQ47*(1+INDEX('Annual Returns'!$B$4:$B$157,MATCH($A47+41,'Annual Returns'!$A$4:$A$157,0)))-Inputs!$B$2*Inputs!$B$3*(1+Inputs!$B$4)^41))</f>
        <v/>
      </c>
      <c r="AS47" s="16">
        <f>IF(OR(43&gt;Inputs!$B$5,$B47=""),"",MAX(0,AR47*(1+INDEX('Annual Returns'!$B$4:$B$157,MATCH($A47+42,'Annual Returns'!$A$4:$A$157,0)))-Inputs!$B$2*Inputs!$B$3*(1+Inputs!$B$4)^42))</f>
        <v/>
      </c>
      <c r="AT47" s="16">
        <f>IF(OR(44&gt;Inputs!$B$5,$B47=""),"",MAX(0,AS47*(1+INDEX('Annual Returns'!$B$4:$B$157,MATCH($A47+43,'Annual Returns'!$A$4:$A$157,0)))-Inputs!$B$2*Inputs!$B$3*(1+Inputs!$B$4)^43))</f>
        <v/>
      </c>
      <c r="AU47" s="16">
        <f>IF(OR(45&gt;Inputs!$B$5,$B47=""),"",MAX(0,AT47*(1+INDEX('Annual Returns'!$B$4:$B$157,MATCH($A47+44,'Annual Returns'!$A$4:$A$157,0)))-Inputs!$B$2*Inputs!$B$3*(1+Inputs!$B$4)^44))</f>
        <v/>
      </c>
      <c r="AV47" s="16">
        <f>IF(OR(46&gt;Inputs!$B$5,$B47=""),"",MAX(0,AU47*(1+INDEX('Annual Returns'!$B$4:$B$157,MATCH($A47+45,'Annual Returns'!$A$4:$A$157,0)))-Inputs!$B$2*Inputs!$B$3*(1+Inputs!$B$4)^45))</f>
        <v/>
      </c>
      <c r="AW47" s="16">
        <f>IF(OR(47&gt;Inputs!$B$5,$B47=""),"",MAX(0,AV47*(1+INDEX('Annual Returns'!$B$4:$B$157,MATCH($A47+46,'Annual Returns'!$A$4:$A$157,0)))-Inputs!$B$2*Inputs!$B$3*(1+Inputs!$B$4)^46))</f>
        <v/>
      </c>
      <c r="AX47" s="16">
        <f>IF(OR(48&gt;Inputs!$B$5,$B47=""),"",MAX(0,AW47*(1+INDEX('Annual Returns'!$B$4:$B$157,MATCH($A47+47,'Annual Returns'!$A$4:$A$157,0)))-Inputs!$B$2*Inputs!$B$3*(1+Inputs!$B$4)^47))</f>
        <v/>
      </c>
      <c r="AY47" s="16">
        <f>IF(OR(49&gt;Inputs!$B$5,$B47=""),"",MAX(0,AX47*(1+INDEX('Annual Returns'!$B$4:$B$157,MATCH($A47+48,'Annual Returns'!$A$4:$A$157,0)))-Inputs!$B$2*Inputs!$B$3*(1+Inputs!$B$4)^48))</f>
        <v/>
      </c>
      <c r="AZ47" s="16">
        <f>IF(OR(50&gt;Inputs!$B$5,$B47=""),"",MAX(0,AY47*(1+INDEX('Annual Returns'!$B$4:$B$157,MATCH($A47+49,'Annual Returns'!$A$4:$A$157,0)))-Inputs!$B$2*Inputs!$B$3*(1+Inputs!$B$4)^49))</f>
        <v/>
      </c>
      <c r="BA47" s="16">
        <f>IF(B47="","",INDEX(C47:AZ47,Inputs!$B$5))</f>
        <v/>
      </c>
      <c r="BB47">
        <f>IF(BA47="","",IF(BA47&gt;0,1,0))</f>
        <v/>
      </c>
      <c r="BC47">
        <f>IF(BB47="","",IF(BB47=1,"",MATCH(0,C47:AZ47,0)))</f>
        <v/>
      </c>
    </row>
    <row r="48">
      <c r="A48" t="n">
        <v>1916</v>
      </c>
      <c r="B48" s="16">
        <f>IF(OR($A48+Inputs!$B$5-1&gt;Inputs!$B$7,Inputs!$B$5&gt;50),"",Inputs!$B$2)</f>
        <v/>
      </c>
      <c r="C48" s="16">
        <f>IF(OR(1&gt;Inputs!$B$5,$B48=""),"",MAX(0,B48*(1+INDEX('Annual Returns'!$B$4:$B$157,MATCH($A48+0,'Annual Returns'!$A$4:$A$157,0)))-Inputs!$B$2*Inputs!$B$3*(1+Inputs!$B$4)^0))</f>
        <v/>
      </c>
      <c r="D48" s="16">
        <f>IF(OR(2&gt;Inputs!$B$5,$B48=""),"",MAX(0,C48*(1+INDEX('Annual Returns'!$B$4:$B$157,MATCH($A48+1,'Annual Returns'!$A$4:$A$157,0)))-Inputs!$B$2*Inputs!$B$3*(1+Inputs!$B$4)^1))</f>
        <v/>
      </c>
      <c r="E48" s="16">
        <f>IF(OR(3&gt;Inputs!$B$5,$B48=""),"",MAX(0,D48*(1+INDEX('Annual Returns'!$B$4:$B$157,MATCH($A48+2,'Annual Returns'!$A$4:$A$157,0)))-Inputs!$B$2*Inputs!$B$3*(1+Inputs!$B$4)^2))</f>
        <v/>
      </c>
      <c r="F48" s="16">
        <f>IF(OR(4&gt;Inputs!$B$5,$B48=""),"",MAX(0,E48*(1+INDEX('Annual Returns'!$B$4:$B$157,MATCH($A48+3,'Annual Returns'!$A$4:$A$157,0)))-Inputs!$B$2*Inputs!$B$3*(1+Inputs!$B$4)^3))</f>
        <v/>
      </c>
      <c r="G48" s="16">
        <f>IF(OR(5&gt;Inputs!$B$5,$B48=""),"",MAX(0,F48*(1+INDEX('Annual Returns'!$B$4:$B$157,MATCH($A48+4,'Annual Returns'!$A$4:$A$157,0)))-Inputs!$B$2*Inputs!$B$3*(1+Inputs!$B$4)^4))</f>
        <v/>
      </c>
      <c r="H48" s="16">
        <f>IF(OR(6&gt;Inputs!$B$5,$B48=""),"",MAX(0,G48*(1+INDEX('Annual Returns'!$B$4:$B$157,MATCH($A48+5,'Annual Returns'!$A$4:$A$157,0)))-Inputs!$B$2*Inputs!$B$3*(1+Inputs!$B$4)^5))</f>
        <v/>
      </c>
      <c r="I48" s="16">
        <f>IF(OR(7&gt;Inputs!$B$5,$B48=""),"",MAX(0,H48*(1+INDEX('Annual Returns'!$B$4:$B$157,MATCH($A48+6,'Annual Returns'!$A$4:$A$157,0)))-Inputs!$B$2*Inputs!$B$3*(1+Inputs!$B$4)^6))</f>
        <v/>
      </c>
      <c r="J48" s="16">
        <f>IF(OR(8&gt;Inputs!$B$5,$B48=""),"",MAX(0,I48*(1+INDEX('Annual Returns'!$B$4:$B$157,MATCH($A48+7,'Annual Returns'!$A$4:$A$157,0)))-Inputs!$B$2*Inputs!$B$3*(1+Inputs!$B$4)^7))</f>
        <v/>
      </c>
      <c r="K48" s="16">
        <f>IF(OR(9&gt;Inputs!$B$5,$B48=""),"",MAX(0,J48*(1+INDEX('Annual Returns'!$B$4:$B$157,MATCH($A48+8,'Annual Returns'!$A$4:$A$157,0)))-Inputs!$B$2*Inputs!$B$3*(1+Inputs!$B$4)^8))</f>
        <v/>
      </c>
      <c r="L48" s="16">
        <f>IF(OR(10&gt;Inputs!$B$5,$B48=""),"",MAX(0,K48*(1+INDEX('Annual Returns'!$B$4:$B$157,MATCH($A48+9,'Annual Returns'!$A$4:$A$157,0)))-Inputs!$B$2*Inputs!$B$3*(1+Inputs!$B$4)^9))</f>
        <v/>
      </c>
      <c r="M48" s="16">
        <f>IF(OR(11&gt;Inputs!$B$5,$B48=""),"",MAX(0,L48*(1+INDEX('Annual Returns'!$B$4:$B$157,MATCH($A48+10,'Annual Returns'!$A$4:$A$157,0)))-Inputs!$B$2*Inputs!$B$3*(1+Inputs!$B$4)^10))</f>
        <v/>
      </c>
      <c r="N48" s="16">
        <f>IF(OR(12&gt;Inputs!$B$5,$B48=""),"",MAX(0,M48*(1+INDEX('Annual Returns'!$B$4:$B$157,MATCH($A48+11,'Annual Returns'!$A$4:$A$157,0)))-Inputs!$B$2*Inputs!$B$3*(1+Inputs!$B$4)^11))</f>
        <v/>
      </c>
      <c r="O48" s="16">
        <f>IF(OR(13&gt;Inputs!$B$5,$B48=""),"",MAX(0,N48*(1+INDEX('Annual Returns'!$B$4:$B$157,MATCH($A48+12,'Annual Returns'!$A$4:$A$157,0)))-Inputs!$B$2*Inputs!$B$3*(1+Inputs!$B$4)^12))</f>
        <v/>
      </c>
      <c r="P48" s="16">
        <f>IF(OR(14&gt;Inputs!$B$5,$B48=""),"",MAX(0,O48*(1+INDEX('Annual Returns'!$B$4:$B$157,MATCH($A48+13,'Annual Returns'!$A$4:$A$157,0)))-Inputs!$B$2*Inputs!$B$3*(1+Inputs!$B$4)^13))</f>
        <v/>
      </c>
      <c r="Q48" s="16">
        <f>IF(OR(15&gt;Inputs!$B$5,$B48=""),"",MAX(0,P48*(1+INDEX('Annual Returns'!$B$4:$B$157,MATCH($A48+14,'Annual Returns'!$A$4:$A$157,0)))-Inputs!$B$2*Inputs!$B$3*(1+Inputs!$B$4)^14))</f>
        <v/>
      </c>
      <c r="R48" s="16">
        <f>IF(OR(16&gt;Inputs!$B$5,$B48=""),"",MAX(0,Q48*(1+INDEX('Annual Returns'!$B$4:$B$157,MATCH($A48+15,'Annual Returns'!$A$4:$A$157,0)))-Inputs!$B$2*Inputs!$B$3*(1+Inputs!$B$4)^15))</f>
        <v/>
      </c>
      <c r="S48" s="16">
        <f>IF(OR(17&gt;Inputs!$B$5,$B48=""),"",MAX(0,R48*(1+INDEX('Annual Returns'!$B$4:$B$157,MATCH($A48+16,'Annual Returns'!$A$4:$A$157,0)))-Inputs!$B$2*Inputs!$B$3*(1+Inputs!$B$4)^16))</f>
        <v/>
      </c>
      <c r="T48" s="16">
        <f>IF(OR(18&gt;Inputs!$B$5,$B48=""),"",MAX(0,S48*(1+INDEX('Annual Returns'!$B$4:$B$157,MATCH($A48+17,'Annual Returns'!$A$4:$A$157,0)))-Inputs!$B$2*Inputs!$B$3*(1+Inputs!$B$4)^17))</f>
        <v/>
      </c>
      <c r="U48" s="16">
        <f>IF(OR(19&gt;Inputs!$B$5,$B48=""),"",MAX(0,T48*(1+INDEX('Annual Returns'!$B$4:$B$157,MATCH($A48+18,'Annual Returns'!$A$4:$A$157,0)))-Inputs!$B$2*Inputs!$B$3*(1+Inputs!$B$4)^18))</f>
        <v/>
      </c>
      <c r="V48" s="16">
        <f>IF(OR(20&gt;Inputs!$B$5,$B48=""),"",MAX(0,U48*(1+INDEX('Annual Returns'!$B$4:$B$157,MATCH($A48+19,'Annual Returns'!$A$4:$A$157,0)))-Inputs!$B$2*Inputs!$B$3*(1+Inputs!$B$4)^19))</f>
        <v/>
      </c>
      <c r="W48" s="16">
        <f>IF(OR(21&gt;Inputs!$B$5,$B48=""),"",MAX(0,V48*(1+INDEX('Annual Returns'!$B$4:$B$157,MATCH($A48+20,'Annual Returns'!$A$4:$A$157,0)))-Inputs!$B$2*Inputs!$B$3*(1+Inputs!$B$4)^20))</f>
        <v/>
      </c>
      <c r="X48" s="16">
        <f>IF(OR(22&gt;Inputs!$B$5,$B48=""),"",MAX(0,W48*(1+INDEX('Annual Returns'!$B$4:$B$157,MATCH($A48+21,'Annual Returns'!$A$4:$A$157,0)))-Inputs!$B$2*Inputs!$B$3*(1+Inputs!$B$4)^21))</f>
        <v/>
      </c>
      <c r="Y48" s="16">
        <f>IF(OR(23&gt;Inputs!$B$5,$B48=""),"",MAX(0,X48*(1+INDEX('Annual Returns'!$B$4:$B$157,MATCH($A48+22,'Annual Returns'!$A$4:$A$157,0)))-Inputs!$B$2*Inputs!$B$3*(1+Inputs!$B$4)^22))</f>
        <v/>
      </c>
      <c r="Z48" s="16">
        <f>IF(OR(24&gt;Inputs!$B$5,$B48=""),"",MAX(0,Y48*(1+INDEX('Annual Returns'!$B$4:$B$157,MATCH($A48+23,'Annual Returns'!$A$4:$A$157,0)))-Inputs!$B$2*Inputs!$B$3*(1+Inputs!$B$4)^23))</f>
        <v/>
      </c>
      <c r="AA48" s="16">
        <f>IF(OR(25&gt;Inputs!$B$5,$B48=""),"",MAX(0,Z48*(1+INDEX('Annual Returns'!$B$4:$B$157,MATCH($A48+24,'Annual Returns'!$A$4:$A$157,0)))-Inputs!$B$2*Inputs!$B$3*(1+Inputs!$B$4)^24))</f>
        <v/>
      </c>
      <c r="AB48" s="16">
        <f>IF(OR(26&gt;Inputs!$B$5,$B48=""),"",MAX(0,AA48*(1+INDEX('Annual Returns'!$B$4:$B$157,MATCH($A48+25,'Annual Returns'!$A$4:$A$157,0)))-Inputs!$B$2*Inputs!$B$3*(1+Inputs!$B$4)^25))</f>
        <v/>
      </c>
      <c r="AC48" s="16">
        <f>IF(OR(27&gt;Inputs!$B$5,$B48=""),"",MAX(0,AB48*(1+INDEX('Annual Returns'!$B$4:$B$157,MATCH($A48+26,'Annual Returns'!$A$4:$A$157,0)))-Inputs!$B$2*Inputs!$B$3*(1+Inputs!$B$4)^26))</f>
        <v/>
      </c>
      <c r="AD48" s="16">
        <f>IF(OR(28&gt;Inputs!$B$5,$B48=""),"",MAX(0,AC48*(1+INDEX('Annual Returns'!$B$4:$B$157,MATCH($A48+27,'Annual Returns'!$A$4:$A$157,0)))-Inputs!$B$2*Inputs!$B$3*(1+Inputs!$B$4)^27))</f>
        <v/>
      </c>
      <c r="AE48" s="16">
        <f>IF(OR(29&gt;Inputs!$B$5,$B48=""),"",MAX(0,AD48*(1+INDEX('Annual Returns'!$B$4:$B$157,MATCH($A48+28,'Annual Returns'!$A$4:$A$157,0)))-Inputs!$B$2*Inputs!$B$3*(1+Inputs!$B$4)^28))</f>
        <v/>
      </c>
      <c r="AF48" s="16">
        <f>IF(OR(30&gt;Inputs!$B$5,$B48=""),"",MAX(0,AE48*(1+INDEX('Annual Returns'!$B$4:$B$157,MATCH($A48+29,'Annual Returns'!$A$4:$A$157,0)))-Inputs!$B$2*Inputs!$B$3*(1+Inputs!$B$4)^29))</f>
        <v/>
      </c>
      <c r="AG48" s="16">
        <f>IF(OR(31&gt;Inputs!$B$5,$B48=""),"",MAX(0,AF48*(1+INDEX('Annual Returns'!$B$4:$B$157,MATCH($A48+30,'Annual Returns'!$A$4:$A$157,0)))-Inputs!$B$2*Inputs!$B$3*(1+Inputs!$B$4)^30))</f>
        <v/>
      </c>
      <c r="AH48" s="16">
        <f>IF(OR(32&gt;Inputs!$B$5,$B48=""),"",MAX(0,AG48*(1+INDEX('Annual Returns'!$B$4:$B$157,MATCH($A48+31,'Annual Returns'!$A$4:$A$157,0)))-Inputs!$B$2*Inputs!$B$3*(1+Inputs!$B$4)^31))</f>
        <v/>
      </c>
      <c r="AI48" s="16">
        <f>IF(OR(33&gt;Inputs!$B$5,$B48=""),"",MAX(0,AH48*(1+INDEX('Annual Returns'!$B$4:$B$157,MATCH($A48+32,'Annual Returns'!$A$4:$A$157,0)))-Inputs!$B$2*Inputs!$B$3*(1+Inputs!$B$4)^32))</f>
        <v/>
      </c>
      <c r="AJ48" s="16">
        <f>IF(OR(34&gt;Inputs!$B$5,$B48=""),"",MAX(0,AI48*(1+INDEX('Annual Returns'!$B$4:$B$157,MATCH($A48+33,'Annual Returns'!$A$4:$A$157,0)))-Inputs!$B$2*Inputs!$B$3*(1+Inputs!$B$4)^33))</f>
        <v/>
      </c>
      <c r="AK48" s="16">
        <f>IF(OR(35&gt;Inputs!$B$5,$B48=""),"",MAX(0,AJ48*(1+INDEX('Annual Returns'!$B$4:$B$157,MATCH($A48+34,'Annual Returns'!$A$4:$A$157,0)))-Inputs!$B$2*Inputs!$B$3*(1+Inputs!$B$4)^34))</f>
        <v/>
      </c>
      <c r="AL48" s="16">
        <f>IF(OR(36&gt;Inputs!$B$5,$B48=""),"",MAX(0,AK48*(1+INDEX('Annual Returns'!$B$4:$B$157,MATCH($A48+35,'Annual Returns'!$A$4:$A$157,0)))-Inputs!$B$2*Inputs!$B$3*(1+Inputs!$B$4)^35))</f>
        <v/>
      </c>
      <c r="AM48" s="16">
        <f>IF(OR(37&gt;Inputs!$B$5,$B48=""),"",MAX(0,AL48*(1+INDEX('Annual Returns'!$B$4:$B$157,MATCH($A48+36,'Annual Returns'!$A$4:$A$157,0)))-Inputs!$B$2*Inputs!$B$3*(1+Inputs!$B$4)^36))</f>
        <v/>
      </c>
      <c r="AN48" s="16">
        <f>IF(OR(38&gt;Inputs!$B$5,$B48=""),"",MAX(0,AM48*(1+INDEX('Annual Returns'!$B$4:$B$157,MATCH($A48+37,'Annual Returns'!$A$4:$A$157,0)))-Inputs!$B$2*Inputs!$B$3*(1+Inputs!$B$4)^37))</f>
        <v/>
      </c>
      <c r="AO48" s="16">
        <f>IF(OR(39&gt;Inputs!$B$5,$B48=""),"",MAX(0,AN48*(1+INDEX('Annual Returns'!$B$4:$B$157,MATCH($A48+38,'Annual Returns'!$A$4:$A$157,0)))-Inputs!$B$2*Inputs!$B$3*(1+Inputs!$B$4)^38))</f>
        <v/>
      </c>
      <c r="AP48" s="16">
        <f>IF(OR(40&gt;Inputs!$B$5,$B48=""),"",MAX(0,AO48*(1+INDEX('Annual Returns'!$B$4:$B$157,MATCH($A48+39,'Annual Returns'!$A$4:$A$157,0)))-Inputs!$B$2*Inputs!$B$3*(1+Inputs!$B$4)^39))</f>
        <v/>
      </c>
      <c r="AQ48" s="16">
        <f>IF(OR(41&gt;Inputs!$B$5,$B48=""),"",MAX(0,AP48*(1+INDEX('Annual Returns'!$B$4:$B$157,MATCH($A48+40,'Annual Returns'!$A$4:$A$157,0)))-Inputs!$B$2*Inputs!$B$3*(1+Inputs!$B$4)^40))</f>
        <v/>
      </c>
      <c r="AR48" s="16">
        <f>IF(OR(42&gt;Inputs!$B$5,$B48=""),"",MAX(0,AQ48*(1+INDEX('Annual Returns'!$B$4:$B$157,MATCH($A48+41,'Annual Returns'!$A$4:$A$157,0)))-Inputs!$B$2*Inputs!$B$3*(1+Inputs!$B$4)^41))</f>
        <v/>
      </c>
      <c r="AS48" s="16">
        <f>IF(OR(43&gt;Inputs!$B$5,$B48=""),"",MAX(0,AR48*(1+INDEX('Annual Returns'!$B$4:$B$157,MATCH($A48+42,'Annual Returns'!$A$4:$A$157,0)))-Inputs!$B$2*Inputs!$B$3*(1+Inputs!$B$4)^42))</f>
        <v/>
      </c>
      <c r="AT48" s="16">
        <f>IF(OR(44&gt;Inputs!$B$5,$B48=""),"",MAX(0,AS48*(1+INDEX('Annual Returns'!$B$4:$B$157,MATCH($A48+43,'Annual Returns'!$A$4:$A$157,0)))-Inputs!$B$2*Inputs!$B$3*(1+Inputs!$B$4)^43))</f>
        <v/>
      </c>
      <c r="AU48" s="16">
        <f>IF(OR(45&gt;Inputs!$B$5,$B48=""),"",MAX(0,AT48*(1+INDEX('Annual Returns'!$B$4:$B$157,MATCH($A48+44,'Annual Returns'!$A$4:$A$157,0)))-Inputs!$B$2*Inputs!$B$3*(1+Inputs!$B$4)^44))</f>
        <v/>
      </c>
      <c r="AV48" s="16">
        <f>IF(OR(46&gt;Inputs!$B$5,$B48=""),"",MAX(0,AU48*(1+INDEX('Annual Returns'!$B$4:$B$157,MATCH($A48+45,'Annual Returns'!$A$4:$A$157,0)))-Inputs!$B$2*Inputs!$B$3*(1+Inputs!$B$4)^45))</f>
        <v/>
      </c>
      <c r="AW48" s="16">
        <f>IF(OR(47&gt;Inputs!$B$5,$B48=""),"",MAX(0,AV48*(1+INDEX('Annual Returns'!$B$4:$B$157,MATCH($A48+46,'Annual Returns'!$A$4:$A$157,0)))-Inputs!$B$2*Inputs!$B$3*(1+Inputs!$B$4)^46))</f>
        <v/>
      </c>
      <c r="AX48" s="16">
        <f>IF(OR(48&gt;Inputs!$B$5,$B48=""),"",MAX(0,AW48*(1+INDEX('Annual Returns'!$B$4:$B$157,MATCH($A48+47,'Annual Returns'!$A$4:$A$157,0)))-Inputs!$B$2*Inputs!$B$3*(1+Inputs!$B$4)^47))</f>
        <v/>
      </c>
      <c r="AY48" s="16">
        <f>IF(OR(49&gt;Inputs!$B$5,$B48=""),"",MAX(0,AX48*(1+INDEX('Annual Returns'!$B$4:$B$157,MATCH($A48+48,'Annual Returns'!$A$4:$A$157,0)))-Inputs!$B$2*Inputs!$B$3*(1+Inputs!$B$4)^48))</f>
        <v/>
      </c>
      <c r="AZ48" s="16">
        <f>IF(OR(50&gt;Inputs!$B$5,$B48=""),"",MAX(0,AY48*(1+INDEX('Annual Returns'!$B$4:$B$157,MATCH($A48+49,'Annual Returns'!$A$4:$A$157,0)))-Inputs!$B$2*Inputs!$B$3*(1+Inputs!$B$4)^49))</f>
        <v/>
      </c>
      <c r="BA48" s="16">
        <f>IF(B48="","",INDEX(C48:AZ48,Inputs!$B$5))</f>
        <v/>
      </c>
      <c r="BB48">
        <f>IF(BA48="","",IF(BA48&gt;0,1,0))</f>
        <v/>
      </c>
      <c r="BC48">
        <f>IF(BB48="","",IF(BB48=1,"",MATCH(0,C48:AZ48,0)))</f>
        <v/>
      </c>
    </row>
    <row r="49">
      <c r="A49" t="n">
        <v>1917</v>
      </c>
      <c r="B49" s="16">
        <f>IF(OR($A49+Inputs!$B$5-1&gt;Inputs!$B$7,Inputs!$B$5&gt;50),"",Inputs!$B$2)</f>
        <v/>
      </c>
      <c r="C49" s="16">
        <f>IF(OR(1&gt;Inputs!$B$5,$B49=""),"",MAX(0,B49*(1+INDEX('Annual Returns'!$B$4:$B$157,MATCH($A49+0,'Annual Returns'!$A$4:$A$157,0)))-Inputs!$B$2*Inputs!$B$3*(1+Inputs!$B$4)^0))</f>
        <v/>
      </c>
      <c r="D49" s="16">
        <f>IF(OR(2&gt;Inputs!$B$5,$B49=""),"",MAX(0,C49*(1+INDEX('Annual Returns'!$B$4:$B$157,MATCH($A49+1,'Annual Returns'!$A$4:$A$157,0)))-Inputs!$B$2*Inputs!$B$3*(1+Inputs!$B$4)^1))</f>
        <v/>
      </c>
      <c r="E49" s="16">
        <f>IF(OR(3&gt;Inputs!$B$5,$B49=""),"",MAX(0,D49*(1+INDEX('Annual Returns'!$B$4:$B$157,MATCH($A49+2,'Annual Returns'!$A$4:$A$157,0)))-Inputs!$B$2*Inputs!$B$3*(1+Inputs!$B$4)^2))</f>
        <v/>
      </c>
      <c r="F49" s="16">
        <f>IF(OR(4&gt;Inputs!$B$5,$B49=""),"",MAX(0,E49*(1+INDEX('Annual Returns'!$B$4:$B$157,MATCH($A49+3,'Annual Returns'!$A$4:$A$157,0)))-Inputs!$B$2*Inputs!$B$3*(1+Inputs!$B$4)^3))</f>
        <v/>
      </c>
      <c r="G49" s="16">
        <f>IF(OR(5&gt;Inputs!$B$5,$B49=""),"",MAX(0,F49*(1+INDEX('Annual Returns'!$B$4:$B$157,MATCH($A49+4,'Annual Returns'!$A$4:$A$157,0)))-Inputs!$B$2*Inputs!$B$3*(1+Inputs!$B$4)^4))</f>
        <v/>
      </c>
      <c r="H49" s="16">
        <f>IF(OR(6&gt;Inputs!$B$5,$B49=""),"",MAX(0,G49*(1+INDEX('Annual Returns'!$B$4:$B$157,MATCH($A49+5,'Annual Returns'!$A$4:$A$157,0)))-Inputs!$B$2*Inputs!$B$3*(1+Inputs!$B$4)^5))</f>
        <v/>
      </c>
      <c r="I49" s="16">
        <f>IF(OR(7&gt;Inputs!$B$5,$B49=""),"",MAX(0,H49*(1+INDEX('Annual Returns'!$B$4:$B$157,MATCH($A49+6,'Annual Returns'!$A$4:$A$157,0)))-Inputs!$B$2*Inputs!$B$3*(1+Inputs!$B$4)^6))</f>
        <v/>
      </c>
      <c r="J49" s="16">
        <f>IF(OR(8&gt;Inputs!$B$5,$B49=""),"",MAX(0,I49*(1+INDEX('Annual Returns'!$B$4:$B$157,MATCH($A49+7,'Annual Returns'!$A$4:$A$157,0)))-Inputs!$B$2*Inputs!$B$3*(1+Inputs!$B$4)^7))</f>
        <v/>
      </c>
      <c r="K49" s="16">
        <f>IF(OR(9&gt;Inputs!$B$5,$B49=""),"",MAX(0,J49*(1+INDEX('Annual Returns'!$B$4:$B$157,MATCH($A49+8,'Annual Returns'!$A$4:$A$157,0)))-Inputs!$B$2*Inputs!$B$3*(1+Inputs!$B$4)^8))</f>
        <v/>
      </c>
      <c r="L49" s="16">
        <f>IF(OR(10&gt;Inputs!$B$5,$B49=""),"",MAX(0,K49*(1+INDEX('Annual Returns'!$B$4:$B$157,MATCH($A49+9,'Annual Returns'!$A$4:$A$157,0)))-Inputs!$B$2*Inputs!$B$3*(1+Inputs!$B$4)^9))</f>
        <v/>
      </c>
      <c r="M49" s="16">
        <f>IF(OR(11&gt;Inputs!$B$5,$B49=""),"",MAX(0,L49*(1+INDEX('Annual Returns'!$B$4:$B$157,MATCH($A49+10,'Annual Returns'!$A$4:$A$157,0)))-Inputs!$B$2*Inputs!$B$3*(1+Inputs!$B$4)^10))</f>
        <v/>
      </c>
      <c r="N49" s="16">
        <f>IF(OR(12&gt;Inputs!$B$5,$B49=""),"",MAX(0,M49*(1+INDEX('Annual Returns'!$B$4:$B$157,MATCH($A49+11,'Annual Returns'!$A$4:$A$157,0)))-Inputs!$B$2*Inputs!$B$3*(1+Inputs!$B$4)^11))</f>
        <v/>
      </c>
      <c r="O49" s="16">
        <f>IF(OR(13&gt;Inputs!$B$5,$B49=""),"",MAX(0,N49*(1+INDEX('Annual Returns'!$B$4:$B$157,MATCH($A49+12,'Annual Returns'!$A$4:$A$157,0)))-Inputs!$B$2*Inputs!$B$3*(1+Inputs!$B$4)^12))</f>
        <v/>
      </c>
      <c r="P49" s="16">
        <f>IF(OR(14&gt;Inputs!$B$5,$B49=""),"",MAX(0,O49*(1+INDEX('Annual Returns'!$B$4:$B$157,MATCH($A49+13,'Annual Returns'!$A$4:$A$157,0)))-Inputs!$B$2*Inputs!$B$3*(1+Inputs!$B$4)^13))</f>
        <v/>
      </c>
      <c r="Q49" s="16">
        <f>IF(OR(15&gt;Inputs!$B$5,$B49=""),"",MAX(0,P49*(1+INDEX('Annual Returns'!$B$4:$B$157,MATCH($A49+14,'Annual Returns'!$A$4:$A$157,0)))-Inputs!$B$2*Inputs!$B$3*(1+Inputs!$B$4)^14))</f>
        <v/>
      </c>
      <c r="R49" s="16">
        <f>IF(OR(16&gt;Inputs!$B$5,$B49=""),"",MAX(0,Q49*(1+INDEX('Annual Returns'!$B$4:$B$157,MATCH($A49+15,'Annual Returns'!$A$4:$A$157,0)))-Inputs!$B$2*Inputs!$B$3*(1+Inputs!$B$4)^15))</f>
        <v/>
      </c>
      <c r="S49" s="16">
        <f>IF(OR(17&gt;Inputs!$B$5,$B49=""),"",MAX(0,R49*(1+INDEX('Annual Returns'!$B$4:$B$157,MATCH($A49+16,'Annual Returns'!$A$4:$A$157,0)))-Inputs!$B$2*Inputs!$B$3*(1+Inputs!$B$4)^16))</f>
        <v/>
      </c>
      <c r="T49" s="16">
        <f>IF(OR(18&gt;Inputs!$B$5,$B49=""),"",MAX(0,S49*(1+INDEX('Annual Returns'!$B$4:$B$157,MATCH($A49+17,'Annual Returns'!$A$4:$A$157,0)))-Inputs!$B$2*Inputs!$B$3*(1+Inputs!$B$4)^17))</f>
        <v/>
      </c>
      <c r="U49" s="16">
        <f>IF(OR(19&gt;Inputs!$B$5,$B49=""),"",MAX(0,T49*(1+INDEX('Annual Returns'!$B$4:$B$157,MATCH($A49+18,'Annual Returns'!$A$4:$A$157,0)))-Inputs!$B$2*Inputs!$B$3*(1+Inputs!$B$4)^18))</f>
        <v/>
      </c>
      <c r="V49" s="16">
        <f>IF(OR(20&gt;Inputs!$B$5,$B49=""),"",MAX(0,U49*(1+INDEX('Annual Returns'!$B$4:$B$157,MATCH($A49+19,'Annual Returns'!$A$4:$A$157,0)))-Inputs!$B$2*Inputs!$B$3*(1+Inputs!$B$4)^19))</f>
        <v/>
      </c>
      <c r="W49" s="16">
        <f>IF(OR(21&gt;Inputs!$B$5,$B49=""),"",MAX(0,V49*(1+INDEX('Annual Returns'!$B$4:$B$157,MATCH($A49+20,'Annual Returns'!$A$4:$A$157,0)))-Inputs!$B$2*Inputs!$B$3*(1+Inputs!$B$4)^20))</f>
        <v/>
      </c>
      <c r="X49" s="16">
        <f>IF(OR(22&gt;Inputs!$B$5,$B49=""),"",MAX(0,W49*(1+INDEX('Annual Returns'!$B$4:$B$157,MATCH($A49+21,'Annual Returns'!$A$4:$A$157,0)))-Inputs!$B$2*Inputs!$B$3*(1+Inputs!$B$4)^21))</f>
        <v/>
      </c>
      <c r="Y49" s="16">
        <f>IF(OR(23&gt;Inputs!$B$5,$B49=""),"",MAX(0,X49*(1+INDEX('Annual Returns'!$B$4:$B$157,MATCH($A49+22,'Annual Returns'!$A$4:$A$157,0)))-Inputs!$B$2*Inputs!$B$3*(1+Inputs!$B$4)^22))</f>
        <v/>
      </c>
      <c r="Z49" s="16">
        <f>IF(OR(24&gt;Inputs!$B$5,$B49=""),"",MAX(0,Y49*(1+INDEX('Annual Returns'!$B$4:$B$157,MATCH($A49+23,'Annual Returns'!$A$4:$A$157,0)))-Inputs!$B$2*Inputs!$B$3*(1+Inputs!$B$4)^23))</f>
        <v/>
      </c>
      <c r="AA49" s="16">
        <f>IF(OR(25&gt;Inputs!$B$5,$B49=""),"",MAX(0,Z49*(1+INDEX('Annual Returns'!$B$4:$B$157,MATCH($A49+24,'Annual Returns'!$A$4:$A$157,0)))-Inputs!$B$2*Inputs!$B$3*(1+Inputs!$B$4)^24))</f>
        <v/>
      </c>
      <c r="AB49" s="16">
        <f>IF(OR(26&gt;Inputs!$B$5,$B49=""),"",MAX(0,AA49*(1+INDEX('Annual Returns'!$B$4:$B$157,MATCH($A49+25,'Annual Returns'!$A$4:$A$157,0)))-Inputs!$B$2*Inputs!$B$3*(1+Inputs!$B$4)^25))</f>
        <v/>
      </c>
      <c r="AC49" s="16">
        <f>IF(OR(27&gt;Inputs!$B$5,$B49=""),"",MAX(0,AB49*(1+INDEX('Annual Returns'!$B$4:$B$157,MATCH($A49+26,'Annual Returns'!$A$4:$A$157,0)))-Inputs!$B$2*Inputs!$B$3*(1+Inputs!$B$4)^26))</f>
        <v/>
      </c>
      <c r="AD49" s="16">
        <f>IF(OR(28&gt;Inputs!$B$5,$B49=""),"",MAX(0,AC49*(1+INDEX('Annual Returns'!$B$4:$B$157,MATCH($A49+27,'Annual Returns'!$A$4:$A$157,0)))-Inputs!$B$2*Inputs!$B$3*(1+Inputs!$B$4)^27))</f>
        <v/>
      </c>
      <c r="AE49" s="16">
        <f>IF(OR(29&gt;Inputs!$B$5,$B49=""),"",MAX(0,AD49*(1+INDEX('Annual Returns'!$B$4:$B$157,MATCH($A49+28,'Annual Returns'!$A$4:$A$157,0)))-Inputs!$B$2*Inputs!$B$3*(1+Inputs!$B$4)^28))</f>
        <v/>
      </c>
      <c r="AF49" s="16">
        <f>IF(OR(30&gt;Inputs!$B$5,$B49=""),"",MAX(0,AE49*(1+INDEX('Annual Returns'!$B$4:$B$157,MATCH($A49+29,'Annual Returns'!$A$4:$A$157,0)))-Inputs!$B$2*Inputs!$B$3*(1+Inputs!$B$4)^29))</f>
        <v/>
      </c>
      <c r="AG49" s="16">
        <f>IF(OR(31&gt;Inputs!$B$5,$B49=""),"",MAX(0,AF49*(1+INDEX('Annual Returns'!$B$4:$B$157,MATCH($A49+30,'Annual Returns'!$A$4:$A$157,0)))-Inputs!$B$2*Inputs!$B$3*(1+Inputs!$B$4)^30))</f>
        <v/>
      </c>
      <c r="AH49" s="16">
        <f>IF(OR(32&gt;Inputs!$B$5,$B49=""),"",MAX(0,AG49*(1+INDEX('Annual Returns'!$B$4:$B$157,MATCH($A49+31,'Annual Returns'!$A$4:$A$157,0)))-Inputs!$B$2*Inputs!$B$3*(1+Inputs!$B$4)^31))</f>
        <v/>
      </c>
      <c r="AI49" s="16">
        <f>IF(OR(33&gt;Inputs!$B$5,$B49=""),"",MAX(0,AH49*(1+INDEX('Annual Returns'!$B$4:$B$157,MATCH($A49+32,'Annual Returns'!$A$4:$A$157,0)))-Inputs!$B$2*Inputs!$B$3*(1+Inputs!$B$4)^32))</f>
        <v/>
      </c>
      <c r="AJ49" s="16">
        <f>IF(OR(34&gt;Inputs!$B$5,$B49=""),"",MAX(0,AI49*(1+INDEX('Annual Returns'!$B$4:$B$157,MATCH($A49+33,'Annual Returns'!$A$4:$A$157,0)))-Inputs!$B$2*Inputs!$B$3*(1+Inputs!$B$4)^33))</f>
        <v/>
      </c>
      <c r="AK49" s="16">
        <f>IF(OR(35&gt;Inputs!$B$5,$B49=""),"",MAX(0,AJ49*(1+INDEX('Annual Returns'!$B$4:$B$157,MATCH($A49+34,'Annual Returns'!$A$4:$A$157,0)))-Inputs!$B$2*Inputs!$B$3*(1+Inputs!$B$4)^34))</f>
        <v/>
      </c>
      <c r="AL49" s="16">
        <f>IF(OR(36&gt;Inputs!$B$5,$B49=""),"",MAX(0,AK49*(1+INDEX('Annual Returns'!$B$4:$B$157,MATCH($A49+35,'Annual Returns'!$A$4:$A$157,0)))-Inputs!$B$2*Inputs!$B$3*(1+Inputs!$B$4)^35))</f>
        <v/>
      </c>
      <c r="AM49" s="16">
        <f>IF(OR(37&gt;Inputs!$B$5,$B49=""),"",MAX(0,AL49*(1+INDEX('Annual Returns'!$B$4:$B$157,MATCH($A49+36,'Annual Returns'!$A$4:$A$157,0)))-Inputs!$B$2*Inputs!$B$3*(1+Inputs!$B$4)^36))</f>
        <v/>
      </c>
      <c r="AN49" s="16">
        <f>IF(OR(38&gt;Inputs!$B$5,$B49=""),"",MAX(0,AM49*(1+INDEX('Annual Returns'!$B$4:$B$157,MATCH($A49+37,'Annual Returns'!$A$4:$A$157,0)))-Inputs!$B$2*Inputs!$B$3*(1+Inputs!$B$4)^37))</f>
        <v/>
      </c>
      <c r="AO49" s="16">
        <f>IF(OR(39&gt;Inputs!$B$5,$B49=""),"",MAX(0,AN49*(1+INDEX('Annual Returns'!$B$4:$B$157,MATCH($A49+38,'Annual Returns'!$A$4:$A$157,0)))-Inputs!$B$2*Inputs!$B$3*(1+Inputs!$B$4)^38))</f>
        <v/>
      </c>
      <c r="AP49" s="16">
        <f>IF(OR(40&gt;Inputs!$B$5,$B49=""),"",MAX(0,AO49*(1+INDEX('Annual Returns'!$B$4:$B$157,MATCH($A49+39,'Annual Returns'!$A$4:$A$157,0)))-Inputs!$B$2*Inputs!$B$3*(1+Inputs!$B$4)^39))</f>
        <v/>
      </c>
      <c r="AQ49" s="16">
        <f>IF(OR(41&gt;Inputs!$B$5,$B49=""),"",MAX(0,AP49*(1+INDEX('Annual Returns'!$B$4:$B$157,MATCH($A49+40,'Annual Returns'!$A$4:$A$157,0)))-Inputs!$B$2*Inputs!$B$3*(1+Inputs!$B$4)^40))</f>
        <v/>
      </c>
      <c r="AR49" s="16">
        <f>IF(OR(42&gt;Inputs!$B$5,$B49=""),"",MAX(0,AQ49*(1+INDEX('Annual Returns'!$B$4:$B$157,MATCH($A49+41,'Annual Returns'!$A$4:$A$157,0)))-Inputs!$B$2*Inputs!$B$3*(1+Inputs!$B$4)^41))</f>
        <v/>
      </c>
      <c r="AS49" s="16">
        <f>IF(OR(43&gt;Inputs!$B$5,$B49=""),"",MAX(0,AR49*(1+INDEX('Annual Returns'!$B$4:$B$157,MATCH($A49+42,'Annual Returns'!$A$4:$A$157,0)))-Inputs!$B$2*Inputs!$B$3*(1+Inputs!$B$4)^42))</f>
        <v/>
      </c>
      <c r="AT49" s="16">
        <f>IF(OR(44&gt;Inputs!$B$5,$B49=""),"",MAX(0,AS49*(1+INDEX('Annual Returns'!$B$4:$B$157,MATCH($A49+43,'Annual Returns'!$A$4:$A$157,0)))-Inputs!$B$2*Inputs!$B$3*(1+Inputs!$B$4)^43))</f>
        <v/>
      </c>
      <c r="AU49" s="16">
        <f>IF(OR(45&gt;Inputs!$B$5,$B49=""),"",MAX(0,AT49*(1+INDEX('Annual Returns'!$B$4:$B$157,MATCH($A49+44,'Annual Returns'!$A$4:$A$157,0)))-Inputs!$B$2*Inputs!$B$3*(1+Inputs!$B$4)^44))</f>
        <v/>
      </c>
      <c r="AV49" s="16">
        <f>IF(OR(46&gt;Inputs!$B$5,$B49=""),"",MAX(0,AU49*(1+INDEX('Annual Returns'!$B$4:$B$157,MATCH($A49+45,'Annual Returns'!$A$4:$A$157,0)))-Inputs!$B$2*Inputs!$B$3*(1+Inputs!$B$4)^45))</f>
        <v/>
      </c>
      <c r="AW49" s="16">
        <f>IF(OR(47&gt;Inputs!$B$5,$B49=""),"",MAX(0,AV49*(1+INDEX('Annual Returns'!$B$4:$B$157,MATCH($A49+46,'Annual Returns'!$A$4:$A$157,0)))-Inputs!$B$2*Inputs!$B$3*(1+Inputs!$B$4)^46))</f>
        <v/>
      </c>
      <c r="AX49" s="16">
        <f>IF(OR(48&gt;Inputs!$B$5,$B49=""),"",MAX(0,AW49*(1+INDEX('Annual Returns'!$B$4:$B$157,MATCH($A49+47,'Annual Returns'!$A$4:$A$157,0)))-Inputs!$B$2*Inputs!$B$3*(1+Inputs!$B$4)^47))</f>
        <v/>
      </c>
      <c r="AY49" s="16">
        <f>IF(OR(49&gt;Inputs!$B$5,$B49=""),"",MAX(0,AX49*(1+INDEX('Annual Returns'!$B$4:$B$157,MATCH($A49+48,'Annual Returns'!$A$4:$A$157,0)))-Inputs!$B$2*Inputs!$B$3*(1+Inputs!$B$4)^48))</f>
        <v/>
      </c>
      <c r="AZ49" s="16">
        <f>IF(OR(50&gt;Inputs!$B$5,$B49=""),"",MAX(0,AY49*(1+INDEX('Annual Returns'!$B$4:$B$157,MATCH($A49+49,'Annual Returns'!$A$4:$A$157,0)))-Inputs!$B$2*Inputs!$B$3*(1+Inputs!$B$4)^49))</f>
        <v/>
      </c>
      <c r="BA49" s="16">
        <f>IF(B49="","",INDEX(C49:AZ49,Inputs!$B$5))</f>
        <v/>
      </c>
      <c r="BB49">
        <f>IF(BA49="","",IF(BA49&gt;0,1,0))</f>
        <v/>
      </c>
      <c r="BC49">
        <f>IF(BB49="","",IF(BB49=1,"",MATCH(0,C49:AZ49,0)))</f>
        <v/>
      </c>
    </row>
    <row r="50">
      <c r="A50" t="n">
        <v>1918</v>
      </c>
      <c r="B50" s="16">
        <f>IF(OR($A50+Inputs!$B$5-1&gt;Inputs!$B$7,Inputs!$B$5&gt;50),"",Inputs!$B$2)</f>
        <v/>
      </c>
      <c r="C50" s="16">
        <f>IF(OR(1&gt;Inputs!$B$5,$B50=""),"",MAX(0,B50*(1+INDEX('Annual Returns'!$B$4:$B$157,MATCH($A50+0,'Annual Returns'!$A$4:$A$157,0)))-Inputs!$B$2*Inputs!$B$3*(1+Inputs!$B$4)^0))</f>
        <v/>
      </c>
      <c r="D50" s="16">
        <f>IF(OR(2&gt;Inputs!$B$5,$B50=""),"",MAX(0,C50*(1+INDEX('Annual Returns'!$B$4:$B$157,MATCH($A50+1,'Annual Returns'!$A$4:$A$157,0)))-Inputs!$B$2*Inputs!$B$3*(1+Inputs!$B$4)^1))</f>
        <v/>
      </c>
      <c r="E50" s="16">
        <f>IF(OR(3&gt;Inputs!$B$5,$B50=""),"",MAX(0,D50*(1+INDEX('Annual Returns'!$B$4:$B$157,MATCH($A50+2,'Annual Returns'!$A$4:$A$157,0)))-Inputs!$B$2*Inputs!$B$3*(1+Inputs!$B$4)^2))</f>
        <v/>
      </c>
      <c r="F50" s="16">
        <f>IF(OR(4&gt;Inputs!$B$5,$B50=""),"",MAX(0,E50*(1+INDEX('Annual Returns'!$B$4:$B$157,MATCH($A50+3,'Annual Returns'!$A$4:$A$157,0)))-Inputs!$B$2*Inputs!$B$3*(1+Inputs!$B$4)^3))</f>
        <v/>
      </c>
      <c r="G50" s="16">
        <f>IF(OR(5&gt;Inputs!$B$5,$B50=""),"",MAX(0,F50*(1+INDEX('Annual Returns'!$B$4:$B$157,MATCH($A50+4,'Annual Returns'!$A$4:$A$157,0)))-Inputs!$B$2*Inputs!$B$3*(1+Inputs!$B$4)^4))</f>
        <v/>
      </c>
      <c r="H50" s="16">
        <f>IF(OR(6&gt;Inputs!$B$5,$B50=""),"",MAX(0,G50*(1+INDEX('Annual Returns'!$B$4:$B$157,MATCH($A50+5,'Annual Returns'!$A$4:$A$157,0)))-Inputs!$B$2*Inputs!$B$3*(1+Inputs!$B$4)^5))</f>
        <v/>
      </c>
      <c r="I50" s="16">
        <f>IF(OR(7&gt;Inputs!$B$5,$B50=""),"",MAX(0,H50*(1+INDEX('Annual Returns'!$B$4:$B$157,MATCH($A50+6,'Annual Returns'!$A$4:$A$157,0)))-Inputs!$B$2*Inputs!$B$3*(1+Inputs!$B$4)^6))</f>
        <v/>
      </c>
      <c r="J50" s="16">
        <f>IF(OR(8&gt;Inputs!$B$5,$B50=""),"",MAX(0,I50*(1+INDEX('Annual Returns'!$B$4:$B$157,MATCH($A50+7,'Annual Returns'!$A$4:$A$157,0)))-Inputs!$B$2*Inputs!$B$3*(1+Inputs!$B$4)^7))</f>
        <v/>
      </c>
      <c r="K50" s="16">
        <f>IF(OR(9&gt;Inputs!$B$5,$B50=""),"",MAX(0,J50*(1+INDEX('Annual Returns'!$B$4:$B$157,MATCH($A50+8,'Annual Returns'!$A$4:$A$157,0)))-Inputs!$B$2*Inputs!$B$3*(1+Inputs!$B$4)^8))</f>
        <v/>
      </c>
      <c r="L50" s="16">
        <f>IF(OR(10&gt;Inputs!$B$5,$B50=""),"",MAX(0,K50*(1+INDEX('Annual Returns'!$B$4:$B$157,MATCH($A50+9,'Annual Returns'!$A$4:$A$157,0)))-Inputs!$B$2*Inputs!$B$3*(1+Inputs!$B$4)^9))</f>
        <v/>
      </c>
      <c r="M50" s="16">
        <f>IF(OR(11&gt;Inputs!$B$5,$B50=""),"",MAX(0,L50*(1+INDEX('Annual Returns'!$B$4:$B$157,MATCH($A50+10,'Annual Returns'!$A$4:$A$157,0)))-Inputs!$B$2*Inputs!$B$3*(1+Inputs!$B$4)^10))</f>
        <v/>
      </c>
      <c r="N50" s="16">
        <f>IF(OR(12&gt;Inputs!$B$5,$B50=""),"",MAX(0,M50*(1+INDEX('Annual Returns'!$B$4:$B$157,MATCH($A50+11,'Annual Returns'!$A$4:$A$157,0)))-Inputs!$B$2*Inputs!$B$3*(1+Inputs!$B$4)^11))</f>
        <v/>
      </c>
      <c r="O50" s="16">
        <f>IF(OR(13&gt;Inputs!$B$5,$B50=""),"",MAX(0,N50*(1+INDEX('Annual Returns'!$B$4:$B$157,MATCH($A50+12,'Annual Returns'!$A$4:$A$157,0)))-Inputs!$B$2*Inputs!$B$3*(1+Inputs!$B$4)^12))</f>
        <v/>
      </c>
      <c r="P50" s="16">
        <f>IF(OR(14&gt;Inputs!$B$5,$B50=""),"",MAX(0,O50*(1+INDEX('Annual Returns'!$B$4:$B$157,MATCH($A50+13,'Annual Returns'!$A$4:$A$157,0)))-Inputs!$B$2*Inputs!$B$3*(1+Inputs!$B$4)^13))</f>
        <v/>
      </c>
      <c r="Q50" s="16">
        <f>IF(OR(15&gt;Inputs!$B$5,$B50=""),"",MAX(0,P50*(1+INDEX('Annual Returns'!$B$4:$B$157,MATCH($A50+14,'Annual Returns'!$A$4:$A$157,0)))-Inputs!$B$2*Inputs!$B$3*(1+Inputs!$B$4)^14))</f>
        <v/>
      </c>
      <c r="R50" s="16">
        <f>IF(OR(16&gt;Inputs!$B$5,$B50=""),"",MAX(0,Q50*(1+INDEX('Annual Returns'!$B$4:$B$157,MATCH($A50+15,'Annual Returns'!$A$4:$A$157,0)))-Inputs!$B$2*Inputs!$B$3*(1+Inputs!$B$4)^15))</f>
        <v/>
      </c>
      <c r="S50" s="16">
        <f>IF(OR(17&gt;Inputs!$B$5,$B50=""),"",MAX(0,R50*(1+INDEX('Annual Returns'!$B$4:$B$157,MATCH($A50+16,'Annual Returns'!$A$4:$A$157,0)))-Inputs!$B$2*Inputs!$B$3*(1+Inputs!$B$4)^16))</f>
        <v/>
      </c>
      <c r="T50" s="16">
        <f>IF(OR(18&gt;Inputs!$B$5,$B50=""),"",MAX(0,S50*(1+INDEX('Annual Returns'!$B$4:$B$157,MATCH($A50+17,'Annual Returns'!$A$4:$A$157,0)))-Inputs!$B$2*Inputs!$B$3*(1+Inputs!$B$4)^17))</f>
        <v/>
      </c>
      <c r="U50" s="16">
        <f>IF(OR(19&gt;Inputs!$B$5,$B50=""),"",MAX(0,T50*(1+INDEX('Annual Returns'!$B$4:$B$157,MATCH($A50+18,'Annual Returns'!$A$4:$A$157,0)))-Inputs!$B$2*Inputs!$B$3*(1+Inputs!$B$4)^18))</f>
        <v/>
      </c>
      <c r="V50" s="16">
        <f>IF(OR(20&gt;Inputs!$B$5,$B50=""),"",MAX(0,U50*(1+INDEX('Annual Returns'!$B$4:$B$157,MATCH($A50+19,'Annual Returns'!$A$4:$A$157,0)))-Inputs!$B$2*Inputs!$B$3*(1+Inputs!$B$4)^19))</f>
        <v/>
      </c>
      <c r="W50" s="16">
        <f>IF(OR(21&gt;Inputs!$B$5,$B50=""),"",MAX(0,V50*(1+INDEX('Annual Returns'!$B$4:$B$157,MATCH($A50+20,'Annual Returns'!$A$4:$A$157,0)))-Inputs!$B$2*Inputs!$B$3*(1+Inputs!$B$4)^20))</f>
        <v/>
      </c>
      <c r="X50" s="16">
        <f>IF(OR(22&gt;Inputs!$B$5,$B50=""),"",MAX(0,W50*(1+INDEX('Annual Returns'!$B$4:$B$157,MATCH($A50+21,'Annual Returns'!$A$4:$A$157,0)))-Inputs!$B$2*Inputs!$B$3*(1+Inputs!$B$4)^21))</f>
        <v/>
      </c>
      <c r="Y50" s="16">
        <f>IF(OR(23&gt;Inputs!$B$5,$B50=""),"",MAX(0,X50*(1+INDEX('Annual Returns'!$B$4:$B$157,MATCH($A50+22,'Annual Returns'!$A$4:$A$157,0)))-Inputs!$B$2*Inputs!$B$3*(1+Inputs!$B$4)^22))</f>
        <v/>
      </c>
      <c r="Z50" s="16">
        <f>IF(OR(24&gt;Inputs!$B$5,$B50=""),"",MAX(0,Y50*(1+INDEX('Annual Returns'!$B$4:$B$157,MATCH($A50+23,'Annual Returns'!$A$4:$A$157,0)))-Inputs!$B$2*Inputs!$B$3*(1+Inputs!$B$4)^23))</f>
        <v/>
      </c>
      <c r="AA50" s="16">
        <f>IF(OR(25&gt;Inputs!$B$5,$B50=""),"",MAX(0,Z50*(1+INDEX('Annual Returns'!$B$4:$B$157,MATCH($A50+24,'Annual Returns'!$A$4:$A$157,0)))-Inputs!$B$2*Inputs!$B$3*(1+Inputs!$B$4)^24))</f>
        <v/>
      </c>
      <c r="AB50" s="16">
        <f>IF(OR(26&gt;Inputs!$B$5,$B50=""),"",MAX(0,AA50*(1+INDEX('Annual Returns'!$B$4:$B$157,MATCH($A50+25,'Annual Returns'!$A$4:$A$157,0)))-Inputs!$B$2*Inputs!$B$3*(1+Inputs!$B$4)^25))</f>
        <v/>
      </c>
      <c r="AC50" s="16">
        <f>IF(OR(27&gt;Inputs!$B$5,$B50=""),"",MAX(0,AB50*(1+INDEX('Annual Returns'!$B$4:$B$157,MATCH($A50+26,'Annual Returns'!$A$4:$A$157,0)))-Inputs!$B$2*Inputs!$B$3*(1+Inputs!$B$4)^26))</f>
        <v/>
      </c>
      <c r="AD50" s="16">
        <f>IF(OR(28&gt;Inputs!$B$5,$B50=""),"",MAX(0,AC50*(1+INDEX('Annual Returns'!$B$4:$B$157,MATCH($A50+27,'Annual Returns'!$A$4:$A$157,0)))-Inputs!$B$2*Inputs!$B$3*(1+Inputs!$B$4)^27))</f>
        <v/>
      </c>
      <c r="AE50" s="16">
        <f>IF(OR(29&gt;Inputs!$B$5,$B50=""),"",MAX(0,AD50*(1+INDEX('Annual Returns'!$B$4:$B$157,MATCH($A50+28,'Annual Returns'!$A$4:$A$157,0)))-Inputs!$B$2*Inputs!$B$3*(1+Inputs!$B$4)^28))</f>
        <v/>
      </c>
      <c r="AF50" s="16">
        <f>IF(OR(30&gt;Inputs!$B$5,$B50=""),"",MAX(0,AE50*(1+INDEX('Annual Returns'!$B$4:$B$157,MATCH($A50+29,'Annual Returns'!$A$4:$A$157,0)))-Inputs!$B$2*Inputs!$B$3*(1+Inputs!$B$4)^29))</f>
        <v/>
      </c>
      <c r="AG50" s="16">
        <f>IF(OR(31&gt;Inputs!$B$5,$B50=""),"",MAX(0,AF50*(1+INDEX('Annual Returns'!$B$4:$B$157,MATCH($A50+30,'Annual Returns'!$A$4:$A$157,0)))-Inputs!$B$2*Inputs!$B$3*(1+Inputs!$B$4)^30))</f>
        <v/>
      </c>
      <c r="AH50" s="16">
        <f>IF(OR(32&gt;Inputs!$B$5,$B50=""),"",MAX(0,AG50*(1+INDEX('Annual Returns'!$B$4:$B$157,MATCH($A50+31,'Annual Returns'!$A$4:$A$157,0)))-Inputs!$B$2*Inputs!$B$3*(1+Inputs!$B$4)^31))</f>
        <v/>
      </c>
      <c r="AI50" s="16">
        <f>IF(OR(33&gt;Inputs!$B$5,$B50=""),"",MAX(0,AH50*(1+INDEX('Annual Returns'!$B$4:$B$157,MATCH($A50+32,'Annual Returns'!$A$4:$A$157,0)))-Inputs!$B$2*Inputs!$B$3*(1+Inputs!$B$4)^32))</f>
        <v/>
      </c>
      <c r="AJ50" s="16">
        <f>IF(OR(34&gt;Inputs!$B$5,$B50=""),"",MAX(0,AI50*(1+INDEX('Annual Returns'!$B$4:$B$157,MATCH($A50+33,'Annual Returns'!$A$4:$A$157,0)))-Inputs!$B$2*Inputs!$B$3*(1+Inputs!$B$4)^33))</f>
        <v/>
      </c>
      <c r="AK50" s="16">
        <f>IF(OR(35&gt;Inputs!$B$5,$B50=""),"",MAX(0,AJ50*(1+INDEX('Annual Returns'!$B$4:$B$157,MATCH($A50+34,'Annual Returns'!$A$4:$A$157,0)))-Inputs!$B$2*Inputs!$B$3*(1+Inputs!$B$4)^34))</f>
        <v/>
      </c>
      <c r="AL50" s="16">
        <f>IF(OR(36&gt;Inputs!$B$5,$B50=""),"",MAX(0,AK50*(1+INDEX('Annual Returns'!$B$4:$B$157,MATCH($A50+35,'Annual Returns'!$A$4:$A$157,0)))-Inputs!$B$2*Inputs!$B$3*(1+Inputs!$B$4)^35))</f>
        <v/>
      </c>
      <c r="AM50" s="16">
        <f>IF(OR(37&gt;Inputs!$B$5,$B50=""),"",MAX(0,AL50*(1+INDEX('Annual Returns'!$B$4:$B$157,MATCH($A50+36,'Annual Returns'!$A$4:$A$157,0)))-Inputs!$B$2*Inputs!$B$3*(1+Inputs!$B$4)^36))</f>
        <v/>
      </c>
      <c r="AN50" s="16">
        <f>IF(OR(38&gt;Inputs!$B$5,$B50=""),"",MAX(0,AM50*(1+INDEX('Annual Returns'!$B$4:$B$157,MATCH($A50+37,'Annual Returns'!$A$4:$A$157,0)))-Inputs!$B$2*Inputs!$B$3*(1+Inputs!$B$4)^37))</f>
        <v/>
      </c>
      <c r="AO50" s="16">
        <f>IF(OR(39&gt;Inputs!$B$5,$B50=""),"",MAX(0,AN50*(1+INDEX('Annual Returns'!$B$4:$B$157,MATCH($A50+38,'Annual Returns'!$A$4:$A$157,0)))-Inputs!$B$2*Inputs!$B$3*(1+Inputs!$B$4)^38))</f>
        <v/>
      </c>
      <c r="AP50" s="16">
        <f>IF(OR(40&gt;Inputs!$B$5,$B50=""),"",MAX(0,AO50*(1+INDEX('Annual Returns'!$B$4:$B$157,MATCH($A50+39,'Annual Returns'!$A$4:$A$157,0)))-Inputs!$B$2*Inputs!$B$3*(1+Inputs!$B$4)^39))</f>
        <v/>
      </c>
      <c r="AQ50" s="16">
        <f>IF(OR(41&gt;Inputs!$B$5,$B50=""),"",MAX(0,AP50*(1+INDEX('Annual Returns'!$B$4:$B$157,MATCH($A50+40,'Annual Returns'!$A$4:$A$157,0)))-Inputs!$B$2*Inputs!$B$3*(1+Inputs!$B$4)^40))</f>
        <v/>
      </c>
      <c r="AR50" s="16">
        <f>IF(OR(42&gt;Inputs!$B$5,$B50=""),"",MAX(0,AQ50*(1+INDEX('Annual Returns'!$B$4:$B$157,MATCH($A50+41,'Annual Returns'!$A$4:$A$157,0)))-Inputs!$B$2*Inputs!$B$3*(1+Inputs!$B$4)^41))</f>
        <v/>
      </c>
      <c r="AS50" s="16">
        <f>IF(OR(43&gt;Inputs!$B$5,$B50=""),"",MAX(0,AR50*(1+INDEX('Annual Returns'!$B$4:$B$157,MATCH($A50+42,'Annual Returns'!$A$4:$A$157,0)))-Inputs!$B$2*Inputs!$B$3*(1+Inputs!$B$4)^42))</f>
        <v/>
      </c>
      <c r="AT50" s="16">
        <f>IF(OR(44&gt;Inputs!$B$5,$B50=""),"",MAX(0,AS50*(1+INDEX('Annual Returns'!$B$4:$B$157,MATCH($A50+43,'Annual Returns'!$A$4:$A$157,0)))-Inputs!$B$2*Inputs!$B$3*(1+Inputs!$B$4)^43))</f>
        <v/>
      </c>
      <c r="AU50" s="16">
        <f>IF(OR(45&gt;Inputs!$B$5,$B50=""),"",MAX(0,AT50*(1+INDEX('Annual Returns'!$B$4:$B$157,MATCH($A50+44,'Annual Returns'!$A$4:$A$157,0)))-Inputs!$B$2*Inputs!$B$3*(1+Inputs!$B$4)^44))</f>
        <v/>
      </c>
      <c r="AV50" s="16">
        <f>IF(OR(46&gt;Inputs!$B$5,$B50=""),"",MAX(0,AU50*(1+INDEX('Annual Returns'!$B$4:$B$157,MATCH($A50+45,'Annual Returns'!$A$4:$A$157,0)))-Inputs!$B$2*Inputs!$B$3*(1+Inputs!$B$4)^45))</f>
        <v/>
      </c>
      <c r="AW50" s="16">
        <f>IF(OR(47&gt;Inputs!$B$5,$B50=""),"",MAX(0,AV50*(1+INDEX('Annual Returns'!$B$4:$B$157,MATCH($A50+46,'Annual Returns'!$A$4:$A$157,0)))-Inputs!$B$2*Inputs!$B$3*(1+Inputs!$B$4)^46))</f>
        <v/>
      </c>
      <c r="AX50" s="16">
        <f>IF(OR(48&gt;Inputs!$B$5,$B50=""),"",MAX(0,AW50*(1+INDEX('Annual Returns'!$B$4:$B$157,MATCH($A50+47,'Annual Returns'!$A$4:$A$157,0)))-Inputs!$B$2*Inputs!$B$3*(1+Inputs!$B$4)^47))</f>
        <v/>
      </c>
      <c r="AY50" s="16">
        <f>IF(OR(49&gt;Inputs!$B$5,$B50=""),"",MAX(0,AX50*(1+INDEX('Annual Returns'!$B$4:$B$157,MATCH($A50+48,'Annual Returns'!$A$4:$A$157,0)))-Inputs!$B$2*Inputs!$B$3*(1+Inputs!$B$4)^48))</f>
        <v/>
      </c>
      <c r="AZ50" s="16">
        <f>IF(OR(50&gt;Inputs!$B$5,$B50=""),"",MAX(0,AY50*(1+INDEX('Annual Returns'!$B$4:$B$157,MATCH($A50+49,'Annual Returns'!$A$4:$A$157,0)))-Inputs!$B$2*Inputs!$B$3*(1+Inputs!$B$4)^49))</f>
        <v/>
      </c>
      <c r="BA50" s="16">
        <f>IF(B50="","",INDEX(C50:AZ50,Inputs!$B$5))</f>
        <v/>
      </c>
      <c r="BB50">
        <f>IF(BA50="","",IF(BA50&gt;0,1,0))</f>
        <v/>
      </c>
      <c r="BC50">
        <f>IF(BB50="","",IF(BB50=1,"",MATCH(0,C50:AZ50,0)))</f>
        <v/>
      </c>
    </row>
    <row r="51">
      <c r="A51" t="n">
        <v>1919</v>
      </c>
      <c r="B51" s="16">
        <f>IF(OR($A51+Inputs!$B$5-1&gt;Inputs!$B$7,Inputs!$B$5&gt;50),"",Inputs!$B$2)</f>
        <v/>
      </c>
      <c r="C51" s="16">
        <f>IF(OR(1&gt;Inputs!$B$5,$B51=""),"",MAX(0,B51*(1+INDEX('Annual Returns'!$B$4:$B$157,MATCH($A51+0,'Annual Returns'!$A$4:$A$157,0)))-Inputs!$B$2*Inputs!$B$3*(1+Inputs!$B$4)^0))</f>
        <v/>
      </c>
      <c r="D51" s="16">
        <f>IF(OR(2&gt;Inputs!$B$5,$B51=""),"",MAX(0,C51*(1+INDEX('Annual Returns'!$B$4:$B$157,MATCH($A51+1,'Annual Returns'!$A$4:$A$157,0)))-Inputs!$B$2*Inputs!$B$3*(1+Inputs!$B$4)^1))</f>
        <v/>
      </c>
      <c r="E51" s="16">
        <f>IF(OR(3&gt;Inputs!$B$5,$B51=""),"",MAX(0,D51*(1+INDEX('Annual Returns'!$B$4:$B$157,MATCH($A51+2,'Annual Returns'!$A$4:$A$157,0)))-Inputs!$B$2*Inputs!$B$3*(1+Inputs!$B$4)^2))</f>
        <v/>
      </c>
      <c r="F51" s="16">
        <f>IF(OR(4&gt;Inputs!$B$5,$B51=""),"",MAX(0,E51*(1+INDEX('Annual Returns'!$B$4:$B$157,MATCH($A51+3,'Annual Returns'!$A$4:$A$157,0)))-Inputs!$B$2*Inputs!$B$3*(1+Inputs!$B$4)^3))</f>
        <v/>
      </c>
      <c r="G51" s="16">
        <f>IF(OR(5&gt;Inputs!$B$5,$B51=""),"",MAX(0,F51*(1+INDEX('Annual Returns'!$B$4:$B$157,MATCH($A51+4,'Annual Returns'!$A$4:$A$157,0)))-Inputs!$B$2*Inputs!$B$3*(1+Inputs!$B$4)^4))</f>
        <v/>
      </c>
      <c r="H51" s="16">
        <f>IF(OR(6&gt;Inputs!$B$5,$B51=""),"",MAX(0,G51*(1+INDEX('Annual Returns'!$B$4:$B$157,MATCH($A51+5,'Annual Returns'!$A$4:$A$157,0)))-Inputs!$B$2*Inputs!$B$3*(1+Inputs!$B$4)^5))</f>
        <v/>
      </c>
      <c r="I51" s="16">
        <f>IF(OR(7&gt;Inputs!$B$5,$B51=""),"",MAX(0,H51*(1+INDEX('Annual Returns'!$B$4:$B$157,MATCH($A51+6,'Annual Returns'!$A$4:$A$157,0)))-Inputs!$B$2*Inputs!$B$3*(1+Inputs!$B$4)^6))</f>
        <v/>
      </c>
      <c r="J51" s="16">
        <f>IF(OR(8&gt;Inputs!$B$5,$B51=""),"",MAX(0,I51*(1+INDEX('Annual Returns'!$B$4:$B$157,MATCH($A51+7,'Annual Returns'!$A$4:$A$157,0)))-Inputs!$B$2*Inputs!$B$3*(1+Inputs!$B$4)^7))</f>
        <v/>
      </c>
      <c r="K51" s="16">
        <f>IF(OR(9&gt;Inputs!$B$5,$B51=""),"",MAX(0,J51*(1+INDEX('Annual Returns'!$B$4:$B$157,MATCH($A51+8,'Annual Returns'!$A$4:$A$157,0)))-Inputs!$B$2*Inputs!$B$3*(1+Inputs!$B$4)^8))</f>
        <v/>
      </c>
      <c r="L51" s="16">
        <f>IF(OR(10&gt;Inputs!$B$5,$B51=""),"",MAX(0,K51*(1+INDEX('Annual Returns'!$B$4:$B$157,MATCH($A51+9,'Annual Returns'!$A$4:$A$157,0)))-Inputs!$B$2*Inputs!$B$3*(1+Inputs!$B$4)^9))</f>
        <v/>
      </c>
      <c r="M51" s="16">
        <f>IF(OR(11&gt;Inputs!$B$5,$B51=""),"",MAX(0,L51*(1+INDEX('Annual Returns'!$B$4:$B$157,MATCH($A51+10,'Annual Returns'!$A$4:$A$157,0)))-Inputs!$B$2*Inputs!$B$3*(1+Inputs!$B$4)^10))</f>
        <v/>
      </c>
      <c r="N51" s="16">
        <f>IF(OR(12&gt;Inputs!$B$5,$B51=""),"",MAX(0,M51*(1+INDEX('Annual Returns'!$B$4:$B$157,MATCH($A51+11,'Annual Returns'!$A$4:$A$157,0)))-Inputs!$B$2*Inputs!$B$3*(1+Inputs!$B$4)^11))</f>
        <v/>
      </c>
      <c r="O51" s="16">
        <f>IF(OR(13&gt;Inputs!$B$5,$B51=""),"",MAX(0,N51*(1+INDEX('Annual Returns'!$B$4:$B$157,MATCH($A51+12,'Annual Returns'!$A$4:$A$157,0)))-Inputs!$B$2*Inputs!$B$3*(1+Inputs!$B$4)^12))</f>
        <v/>
      </c>
      <c r="P51" s="16">
        <f>IF(OR(14&gt;Inputs!$B$5,$B51=""),"",MAX(0,O51*(1+INDEX('Annual Returns'!$B$4:$B$157,MATCH($A51+13,'Annual Returns'!$A$4:$A$157,0)))-Inputs!$B$2*Inputs!$B$3*(1+Inputs!$B$4)^13))</f>
        <v/>
      </c>
      <c r="Q51" s="16">
        <f>IF(OR(15&gt;Inputs!$B$5,$B51=""),"",MAX(0,P51*(1+INDEX('Annual Returns'!$B$4:$B$157,MATCH($A51+14,'Annual Returns'!$A$4:$A$157,0)))-Inputs!$B$2*Inputs!$B$3*(1+Inputs!$B$4)^14))</f>
        <v/>
      </c>
      <c r="R51" s="16">
        <f>IF(OR(16&gt;Inputs!$B$5,$B51=""),"",MAX(0,Q51*(1+INDEX('Annual Returns'!$B$4:$B$157,MATCH($A51+15,'Annual Returns'!$A$4:$A$157,0)))-Inputs!$B$2*Inputs!$B$3*(1+Inputs!$B$4)^15))</f>
        <v/>
      </c>
      <c r="S51" s="16">
        <f>IF(OR(17&gt;Inputs!$B$5,$B51=""),"",MAX(0,R51*(1+INDEX('Annual Returns'!$B$4:$B$157,MATCH($A51+16,'Annual Returns'!$A$4:$A$157,0)))-Inputs!$B$2*Inputs!$B$3*(1+Inputs!$B$4)^16))</f>
        <v/>
      </c>
      <c r="T51" s="16">
        <f>IF(OR(18&gt;Inputs!$B$5,$B51=""),"",MAX(0,S51*(1+INDEX('Annual Returns'!$B$4:$B$157,MATCH($A51+17,'Annual Returns'!$A$4:$A$157,0)))-Inputs!$B$2*Inputs!$B$3*(1+Inputs!$B$4)^17))</f>
        <v/>
      </c>
      <c r="U51" s="16">
        <f>IF(OR(19&gt;Inputs!$B$5,$B51=""),"",MAX(0,T51*(1+INDEX('Annual Returns'!$B$4:$B$157,MATCH($A51+18,'Annual Returns'!$A$4:$A$157,0)))-Inputs!$B$2*Inputs!$B$3*(1+Inputs!$B$4)^18))</f>
        <v/>
      </c>
      <c r="V51" s="16">
        <f>IF(OR(20&gt;Inputs!$B$5,$B51=""),"",MAX(0,U51*(1+INDEX('Annual Returns'!$B$4:$B$157,MATCH($A51+19,'Annual Returns'!$A$4:$A$157,0)))-Inputs!$B$2*Inputs!$B$3*(1+Inputs!$B$4)^19))</f>
        <v/>
      </c>
      <c r="W51" s="16">
        <f>IF(OR(21&gt;Inputs!$B$5,$B51=""),"",MAX(0,V51*(1+INDEX('Annual Returns'!$B$4:$B$157,MATCH($A51+20,'Annual Returns'!$A$4:$A$157,0)))-Inputs!$B$2*Inputs!$B$3*(1+Inputs!$B$4)^20))</f>
        <v/>
      </c>
      <c r="X51" s="16">
        <f>IF(OR(22&gt;Inputs!$B$5,$B51=""),"",MAX(0,W51*(1+INDEX('Annual Returns'!$B$4:$B$157,MATCH($A51+21,'Annual Returns'!$A$4:$A$157,0)))-Inputs!$B$2*Inputs!$B$3*(1+Inputs!$B$4)^21))</f>
        <v/>
      </c>
      <c r="Y51" s="16">
        <f>IF(OR(23&gt;Inputs!$B$5,$B51=""),"",MAX(0,X51*(1+INDEX('Annual Returns'!$B$4:$B$157,MATCH($A51+22,'Annual Returns'!$A$4:$A$157,0)))-Inputs!$B$2*Inputs!$B$3*(1+Inputs!$B$4)^22))</f>
        <v/>
      </c>
      <c r="Z51" s="16">
        <f>IF(OR(24&gt;Inputs!$B$5,$B51=""),"",MAX(0,Y51*(1+INDEX('Annual Returns'!$B$4:$B$157,MATCH($A51+23,'Annual Returns'!$A$4:$A$157,0)))-Inputs!$B$2*Inputs!$B$3*(1+Inputs!$B$4)^23))</f>
        <v/>
      </c>
      <c r="AA51" s="16">
        <f>IF(OR(25&gt;Inputs!$B$5,$B51=""),"",MAX(0,Z51*(1+INDEX('Annual Returns'!$B$4:$B$157,MATCH($A51+24,'Annual Returns'!$A$4:$A$157,0)))-Inputs!$B$2*Inputs!$B$3*(1+Inputs!$B$4)^24))</f>
        <v/>
      </c>
      <c r="AB51" s="16">
        <f>IF(OR(26&gt;Inputs!$B$5,$B51=""),"",MAX(0,AA51*(1+INDEX('Annual Returns'!$B$4:$B$157,MATCH($A51+25,'Annual Returns'!$A$4:$A$157,0)))-Inputs!$B$2*Inputs!$B$3*(1+Inputs!$B$4)^25))</f>
        <v/>
      </c>
      <c r="AC51" s="16">
        <f>IF(OR(27&gt;Inputs!$B$5,$B51=""),"",MAX(0,AB51*(1+INDEX('Annual Returns'!$B$4:$B$157,MATCH($A51+26,'Annual Returns'!$A$4:$A$157,0)))-Inputs!$B$2*Inputs!$B$3*(1+Inputs!$B$4)^26))</f>
        <v/>
      </c>
      <c r="AD51" s="16">
        <f>IF(OR(28&gt;Inputs!$B$5,$B51=""),"",MAX(0,AC51*(1+INDEX('Annual Returns'!$B$4:$B$157,MATCH($A51+27,'Annual Returns'!$A$4:$A$157,0)))-Inputs!$B$2*Inputs!$B$3*(1+Inputs!$B$4)^27))</f>
        <v/>
      </c>
      <c r="AE51" s="16">
        <f>IF(OR(29&gt;Inputs!$B$5,$B51=""),"",MAX(0,AD51*(1+INDEX('Annual Returns'!$B$4:$B$157,MATCH($A51+28,'Annual Returns'!$A$4:$A$157,0)))-Inputs!$B$2*Inputs!$B$3*(1+Inputs!$B$4)^28))</f>
        <v/>
      </c>
      <c r="AF51" s="16">
        <f>IF(OR(30&gt;Inputs!$B$5,$B51=""),"",MAX(0,AE51*(1+INDEX('Annual Returns'!$B$4:$B$157,MATCH($A51+29,'Annual Returns'!$A$4:$A$157,0)))-Inputs!$B$2*Inputs!$B$3*(1+Inputs!$B$4)^29))</f>
        <v/>
      </c>
      <c r="AG51" s="16">
        <f>IF(OR(31&gt;Inputs!$B$5,$B51=""),"",MAX(0,AF51*(1+INDEX('Annual Returns'!$B$4:$B$157,MATCH($A51+30,'Annual Returns'!$A$4:$A$157,0)))-Inputs!$B$2*Inputs!$B$3*(1+Inputs!$B$4)^30))</f>
        <v/>
      </c>
      <c r="AH51" s="16">
        <f>IF(OR(32&gt;Inputs!$B$5,$B51=""),"",MAX(0,AG51*(1+INDEX('Annual Returns'!$B$4:$B$157,MATCH($A51+31,'Annual Returns'!$A$4:$A$157,0)))-Inputs!$B$2*Inputs!$B$3*(1+Inputs!$B$4)^31))</f>
        <v/>
      </c>
      <c r="AI51" s="16">
        <f>IF(OR(33&gt;Inputs!$B$5,$B51=""),"",MAX(0,AH51*(1+INDEX('Annual Returns'!$B$4:$B$157,MATCH($A51+32,'Annual Returns'!$A$4:$A$157,0)))-Inputs!$B$2*Inputs!$B$3*(1+Inputs!$B$4)^32))</f>
        <v/>
      </c>
      <c r="AJ51" s="16">
        <f>IF(OR(34&gt;Inputs!$B$5,$B51=""),"",MAX(0,AI51*(1+INDEX('Annual Returns'!$B$4:$B$157,MATCH($A51+33,'Annual Returns'!$A$4:$A$157,0)))-Inputs!$B$2*Inputs!$B$3*(1+Inputs!$B$4)^33))</f>
        <v/>
      </c>
      <c r="AK51" s="16">
        <f>IF(OR(35&gt;Inputs!$B$5,$B51=""),"",MAX(0,AJ51*(1+INDEX('Annual Returns'!$B$4:$B$157,MATCH($A51+34,'Annual Returns'!$A$4:$A$157,0)))-Inputs!$B$2*Inputs!$B$3*(1+Inputs!$B$4)^34))</f>
        <v/>
      </c>
      <c r="AL51" s="16">
        <f>IF(OR(36&gt;Inputs!$B$5,$B51=""),"",MAX(0,AK51*(1+INDEX('Annual Returns'!$B$4:$B$157,MATCH($A51+35,'Annual Returns'!$A$4:$A$157,0)))-Inputs!$B$2*Inputs!$B$3*(1+Inputs!$B$4)^35))</f>
        <v/>
      </c>
      <c r="AM51" s="16">
        <f>IF(OR(37&gt;Inputs!$B$5,$B51=""),"",MAX(0,AL51*(1+INDEX('Annual Returns'!$B$4:$B$157,MATCH($A51+36,'Annual Returns'!$A$4:$A$157,0)))-Inputs!$B$2*Inputs!$B$3*(1+Inputs!$B$4)^36))</f>
        <v/>
      </c>
      <c r="AN51" s="16">
        <f>IF(OR(38&gt;Inputs!$B$5,$B51=""),"",MAX(0,AM51*(1+INDEX('Annual Returns'!$B$4:$B$157,MATCH($A51+37,'Annual Returns'!$A$4:$A$157,0)))-Inputs!$B$2*Inputs!$B$3*(1+Inputs!$B$4)^37))</f>
        <v/>
      </c>
      <c r="AO51" s="16">
        <f>IF(OR(39&gt;Inputs!$B$5,$B51=""),"",MAX(0,AN51*(1+INDEX('Annual Returns'!$B$4:$B$157,MATCH($A51+38,'Annual Returns'!$A$4:$A$157,0)))-Inputs!$B$2*Inputs!$B$3*(1+Inputs!$B$4)^38))</f>
        <v/>
      </c>
      <c r="AP51" s="16">
        <f>IF(OR(40&gt;Inputs!$B$5,$B51=""),"",MAX(0,AO51*(1+INDEX('Annual Returns'!$B$4:$B$157,MATCH($A51+39,'Annual Returns'!$A$4:$A$157,0)))-Inputs!$B$2*Inputs!$B$3*(1+Inputs!$B$4)^39))</f>
        <v/>
      </c>
      <c r="AQ51" s="16">
        <f>IF(OR(41&gt;Inputs!$B$5,$B51=""),"",MAX(0,AP51*(1+INDEX('Annual Returns'!$B$4:$B$157,MATCH($A51+40,'Annual Returns'!$A$4:$A$157,0)))-Inputs!$B$2*Inputs!$B$3*(1+Inputs!$B$4)^40))</f>
        <v/>
      </c>
      <c r="AR51" s="16">
        <f>IF(OR(42&gt;Inputs!$B$5,$B51=""),"",MAX(0,AQ51*(1+INDEX('Annual Returns'!$B$4:$B$157,MATCH($A51+41,'Annual Returns'!$A$4:$A$157,0)))-Inputs!$B$2*Inputs!$B$3*(1+Inputs!$B$4)^41))</f>
        <v/>
      </c>
      <c r="AS51" s="16">
        <f>IF(OR(43&gt;Inputs!$B$5,$B51=""),"",MAX(0,AR51*(1+INDEX('Annual Returns'!$B$4:$B$157,MATCH($A51+42,'Annual Returns'!$A$4:$A$157,0)))-Inputs!$B$2*Inputs!$B$3*(1+Inputs!$B$4)^42))</f>
        <v/>
      </c>
      <c r="AT51" s="16">
        <f>IF(OR(44&gt;Inputs!$B$5,$B51=""),"",MAX(0,AS51*(1+INDEX('Annual Returns'!$B$4:$B$157,MATCH($A51+43,'Annual Returns'!$A$4:$A$157,0)))-Inputs!$B$2*Inputs!$B$3*(1+Inputs!$B$4)^43))</f>
        <v/>
      </c>
      <c r="AU51" s="16">
        <f>IF(OR(45&gt;Inputs!$B$5,$B51=""),"",MAX(0,AT51*(1+INDEX('Annual Returns'!$B$4:$B$157,MATCH($A51+44,'Annual Returns'!$A$4:$A$157,0)))-Inputs!$B$2*Inputs!$B$3*(1+Inputs!$B$4)^44))</f>
        <v/>
      </c>
      <c r="AV51" s="16">
        <f>IF(OR(46&gt;Inputs!$B$5,$B51=""),"",MAX(0,AU51*(1+INDEX('Annual Returns'!$B$4:$B$157,MATCH($A51+45,'Annual Returns'!$A$4:$A$157,0)))-Inputs!$B$2*Inputs!$B$3*(1+Inputs!$B$4)^45))</f>
        <v/>
      </c>
      <c r="AW51" s="16">
        <f>IF(OR(47&gt;Inputs!$B$5,$B51=""),"",MAX(0,AV51*(1+INDEX('Annual Returns'!$B$4:$B$157,MATCH($A51+46,'Annual Returns'!$A$4:$A$157,0)))-Inputs!$B$2*Inputs!$B$3*(1+Inputs!$B$4)^46))</f>
        <v/>
      </c>
      <c r="AX51" s="16">
        <f>IF(OR(48&gt;Inputs!$B$5,$B51=""),"",MAX(0,AW51*(1+INDEX('Annual Returns'!$B$4:$B$157,MATCH($A51+47,'Annual Returns'!$A$4:$A$157,0)))-Inputs!$B$2*Inputs!$B$3*(1+Inputs!$B$4)^47))</f>
        <v/>
      </c>
      <c r="AY51" s="16">
        <f>IF(OR(49&gt;Inputs!$B$5,$B51=""),"",MAX(0,AX51*(1+INDEX('Annual Returns'!$B$4:$B$157,MATCH($A51+48,'Annual Returns'!$A$4:$A$157,0)))-Inputs!$B$2*Inputs!$B$3*(1+Inputs!$B$4)^48))</f>
        <v/>
      </c>
      <c r="AZ51" s="16">
        <f>IF(OR(50&gt;Inputs!$B$5,$B51=""),"",MAX(0,AY51*(1+INDEX('Annual Returns'!$B$4:$B$157,MATCH($A51+49,'Annual Returns'!$A$4:$A$157,0)))-Inputs!$B$2*Inputs!$B$3*(1+Inputs!$B$4)^49))</f>
        <v/>
      </c>
      <c r="BA51" s="16">
        <f>IF(B51="","",INDEX(C51:AZ51,Inputs!$B$5))</f>
        <v/>
      </c>
      <c r="BB51">
        <f>IF(BA51="","",IF(BA51&gt;0,1,0))</f>
        <v/>
      </c>
      <c r="BC51">
        <f>IF(BB51="","",IF(BB51=1,"",MATCH(0,C51:AZ51,0)))</f>
        <v/>
      </c>
    </row>
    <row r="52">
      <c r="A52" t="n">
        <v>1920</v>
      </c>
      <c r="B52" s="16">
        <f>IF(OR($A52+Inputs!$B$5-1&gt;Inputs!$B$7,Inputs!$B$5&gt;50),"",Inputs!$B$2)</f>
        <v/>
      </c>
      <c r="C52" s="16">
        <f>IF(OR(1&gt;Inputs!$B$5,$B52=""),"",MAX(0,B52*(1+INDEX('Annual Returns'!$B$4:$B$157,MATCH($A52+0,'Annual Returns'!$A$4:$A$157,0)))-Inputs!$B$2*Inputs!$B$3*(1+Inputs!$B$4)^0))</f>
        <v/>
      </c>
      <c r="D52" s="16">
        <f>IF(OR(2&gt;Inputs!$B$5,$B52=""),"",MAX(0,C52*(1+INDEX('Annual Returns'!$B$4:$B$157,MATCH($A52+1,'Annual Returns'!$A$4:$A$157,0)))-Inputs!$B$2*Inputs!$B$3*(1+Inputs!$B$4)^1))</f>
        <v/>
      </c>
      <c r="E52" s="16">
        <f>IF(OR(3&gt;Inputs!$B$5,$B52=""),"",MAX(0,D52*(1+INDEX('Annual Returns'!$B$4:$B$157,MATCH($A52+2,'Annual Returns'!$A$4:$A$157,0)))-Inputs!$B$2*Inputs!$B$3*(1+Inputs!$B$4)^2))</f>
        <v/>
      </c>
      <c r="F52" s="16">
        <f>IF(OR(4&gt;Inputs!$B$5,$B52=""),"",MAX(0,E52*(1+INDEX('Annual Returns'!$B$4:$B$157,MATCH($A52+3,'Annual Returns'!$A$4:$A$157,0)))-Inputs!$B$2*Inputs!$B$3*(1+Inputs!$B$4)^3))</f>
        <v/>
      </c>
      <c r="G52" s="16">
        <f>IF(OR(5&gt;Inputs!$B$5,$B52=""),"",MAX(0,F52*(1+INDEX('Annual Returns'!$B$4:$B$157,MATCH($A52+4,'Annual Returns'!$A$4:$A$157,0)))-Inputs!$B$2*Inputs!$B$3*(1+Inputs!$B$4)^4))</f>
        <v/>
      </c>
      <c r="H52" s="16">
        <f>IF(OR(6&gt;Inputs!$B$5,$B52=""),"",MAX(0,G52*(1+INDEX('Annual Returns'!$B$4:$B$157,MATCH($A52+5,'Annual Returns'!$A$4:$A$157,0)))-Inputs!$B$2*Inputs!$B$3*(1+Inputs!$B$4)^5))</f>
        <v/>
      </c>
      <c r="I52" s="16">
        <f>IF(OR(7&gt;Inputs!$B$5,$B52=""),"",MAX(0,H52*(1+INDEX('Annual Returns'!$B$4:$B$157,MATCH($A52+6,'Annual Returns'!$A$4:$A$157,0)))-Inputs!$B$2*Inputs!$B$3*(1+Inputs!$B$4)^6))</f>
        <v/>
      </c>
      <c r="J52" s="16">
        <f>IF(OR(8&gt;Inputs!$B$5,$B52=""),"",MAX(0,I52*(1+INDEX('Annual Returns'!$B$4:$B$157,MATCH($A52+7,'Annual Returns'!$A$4:$A$157,0)))-Inputs!$B$2*Inputs!$B$3*(1+Inputs!$B$4)^7))</f>
        <v/>
      </c>
      <c r="K52" s="16">
        <f>IF(OR(9&gt;Inputs!$B$5,$B52=""),"",MAX(0,J52*(1+INDEX('Annual Returns'!$B$4:$B$157,MATCH($A52+8,'Annual Returns'!$A$4:$A$157,0)))-Inputs!$B$2*Inputs!$B$3*(1+Inputs!$B$4)^8))</f>
        <v/>
      </c>
      <c r="L52" s="16">
        <f>IF(OR(10&gt;Inputs!$B$5,$B52=""),"",MAX(0,K52*(1+INDEX('Annual Returns'!$B$4:$B$157,MATCH($A52+9,'Annual Returns'!$A$4:$A$157,0)))-Inputs!$B$2*Inputs!$B$3*(1+Inputs!$B$4)^9))</f>
        <v/>
      </c>
      <c r="M52" s="16">
        <f>IF(OR(11&gt;Inputs!$B$5,$B52=""),"",MAX(0,L52*(1+INDEX('Annual Returns'!$B$4:$B$157,MATCH($A52+10,'Annual Returns'!$A$4:$A$157,0)))-Inputs!$B$2*Inputs!$B$3*(1+Inputs!$B$4)^10))</f>
        <v/>
      </c>
      <c r="N52" s="16">
        <f>IF(OR(12&gt;Inputs!$B$5,$B52=""),"",MAX(0,M52*(1+INDEX('Annual Returns'!$B$4:$B$157,MATCH($A52+11,'Annual Returns'!$A$4:$A$157,0)))-Inputs!$B$2*Inputs!$B$3*(1+Inputs!$B$4)^11))</f>
        <v/>
      </c>
      <c r="O52" s="16">
        <f>IF(OR(13&gt;Inputs!$B$5,$B52=""),"",MAX(0,N52*(1+INDEX('Annual Returns'!$B$4:$B$157,MATCH($A52+12,'Annual Returns'!$A$4:$A$157,0)))-Inputs!$B$2*Inputs!$B$3*(1+Inputs!$B$4)^12))</f>
        <v/>
      </c>
      <c r="P52" s="16">
        <f>IF(OR(14&gt;Inputs!$B$5,$B52=""),"",MAX(0,O52*(1+INDEX('Annual Returns'!$B$4:$B$157,MATCH($A52+13,'Annual Returns'!$A$4:$A$157,0)))-Inputs!$B$2*Inputs!$B$3*(1+Inputs!$B$4)^13))</f>
        <v/>
      </c>
      <c r="Q52" s="16">
        <f>IF(OR(15&gt;Inputs!$B$5,$B52=""),"",MAX(0,P52*(1+INDEX('Annual Returns'!$B$4:$B$157,MATCH($A52+14,'Annual Returns'!$A$4:$A$157,0)))-Inputs!$B$2*Inputs!$B$3*(1+Inputs!$B$4)^14))</f>
        <v/>
      </c>
      <c r="R52" s="16">
        <f>IF(OR(16&gt;Inputs!$B$5,$B52=""),"",MAX(0,Q52*(1+INDEX('Annual Returns'!$B$4:$B$157,MATCH($A52+15,'Annual Returns'!$A$4:$A$157,0)))-Inputs!$B$2*Inputs!$B$3*(1+Inputs!$B$4)^15))</f>
        <v/>
      </c>
      <c r="S52" s="16">
        <f>IF(OR(17&gt;Inputs!$B$5,$B52=""),"",MAX(0,R52*(1+INDEX('Annual Returns'!$B$4:$B$157,MATCH($A52+16,'Annual Returns'!$A$4:$A$157,0)))-Inputs!$B$2*Inputs!$B$3*(1+Inputs!$B$4)^16))</f>
        <v/>
      </c>
      <c r="T52" s="16">
        <f>IF(OR(18&gt;Inputs!$B$5,$B52=""),"",MAX(0,S52*(1+INDEX('Annual Returns'!$B$4:$B$157,MATCH($A52+17,'Annual Returns'!$A$4:$A$157,0)))-Inputs!$B$2*Inputs!$B$3*(1+Inputs!$B$4)^17))</f>
        <v/>
      </c>
      <c r="U52" s="16">
        <f>IF(OR(19&gt;Inputs!$B$5,$B52=""),"",MAX(0,T52*(1+INDEX('Annual Returns'!$B$4:$B$157,MATCH($A52+18,'Annual Returns'!$A$4:$A$157,0)))-Inputs!$B$2*Inputs!$B$3*(1+Inputs!$B$4)^18))</f>
        <v/>
      </c>
      <c r="V52" s="16">
        <f>IF(OR(20&gt;Inputs!$B$5,$B52=""),"",MAX(0,U52*(1+INDEX('Annual Returns'!$B$4:$B$157,MATCH($A52+19,'Annual Returns'!$A$4:$A$157,0)))-Inputs!$B$2*Inputs!$B$3*(1+Inputs!$B$4)^19))</f>
        <v/>
      </c>
      <c r="W52" s="16">
        <f>IF(OR(21&gt;Inputs!$B$5,$B52=""),"",MAX(0,V52*(1+INDEX('Annual Returns'!$B$4:$B$157,MATCH($A52+20,'Annual Returns'!$A$4:$A$157,0)))-Inputs!$B$2*Inputs!$B$3*(1+Inputs!$B$4)^20))</f>
        <v/>
      </c>
      <c r="X52" s="16">
        <f>IF(OR(22&gt;Inputs!$B$5,$B52=""),"",MAX(0,W52*(1+INDEX('Annual Returns'!$B$4:$B$157,MATCH($A52+21,'Annual Returns'!$A$4:$A$157,0)))-Inputs!$B$2*Inputs!$B$3*(1+Inputs!$B$4)^21))</f>
        <v/>
      </c>
      <c r="Y52" s="16">
        <f>IF(OR(23&gt;Inputs!$B$5,$B52=""),"",MAX(0,X52*(1+INDEX('Annual Returns'!$B$4:$B$157,MATCH($A52+22,'Annual Returns'!$A$4:$A$157,0)))-Inputs!$B$2*Inputs!$B$3*(1+Inputs!$B$4)^22))</f>
        <v/>
      </c>
      <c r="Z52" s="16">
        <f>IF(OR(24&gt;Inputs!$B$5,$B52=""),"",MAX(0,Y52*(1+INDEX('Annual Returns'!$B$4:$B$157,MATCH($A52+23,'Annual Returns'!$A$4:$A$157,0)))-Inputs!$B$2*Inputs!$B$3*(1+Inputs!$B$4)^23))</f>
        <v/>
      </c>
      <c r="AA52" s="16">
        <f>IF(OR(25&gt;Inputs!$B$5,$B52=""),"",MAX(0,Z52*(1+INDEX('Annual Returns'!$B$4:$B$157,MATCH($A52+24,'Annual Returns'!$A$4:$A$157,0)))-Inputs!$B$2*Inputs!$B$3*(1+Inputs!$B$4)^24))</f>
        <v/>
      </c>
      <c r="AB52" s="16">
        <f>IF(OR(26&gt;Inputs!$B$5,$B52=""),"",MAX(0,AA52*(1+INDEX('Annual Returns'!$B$4:$B$157,MATCH($A52+25,'Annual Returns'!$A$4:$A$157,0)))-Inputs!$B$2*Inputs!$B$3*(1+Inputs!$B$4)^25))</f>
        <v/>
      </c>
      <c r="AC52" s="16">
        <f>IF(OR(27&gt;Inputs!$B$5,$B52=""),"",MAX(0,AB52*(1+INDEX('Annual Returns'!$B$4:$B$157,MATCH($A52+26,'Annual Returns'!$A$4:$A$157,0)))-Inputs!$B$2*Inputs!$B$3*(1+Inputs!$B$4)^26))</f>
        <v/>
      </c>
      <c r="AD52" s="16">
        <f>IF(OR(28&gt;Inputs!$B$5,$B52=""),"",MAX(0,AC52*(1+INDEX('Annual Returns'!$B$4:$B$157,MATCH($A52+27,'Annual Returns'!$A$4:$A$157,0)))-Inputs!$B$2*Inputs!$B$3*(1+Inputs!$B$4)^27))</f>
        <v/>
      </c>
      <c r="AE52" s="16">
        <f>IF(OR(29&gt;Inputs!$B$5,$B52=""),"",MAX(0,AD52*(1+INDEX('Annual Returns'!$B$4:$B$157,MATCH($A52+28,'Annual Returns'!$A$4:$A$157,0)))-Inputs!$B$2*Inputs!$B$3*(1+Inputs!$B$4)^28))</f>
        <v/>
      </c>
      <c r="AF52" s="16">
        <f>IF(OR(30&gt;Inputs!$B$5,$B52=""),"",MAX(0,AE52*(1+INDEX('Annual Returns'!$B$4:$B$157,MATCH($A52+29,'Annual Returns'!$A$4:$A$157,0)))-Inputs!$B$2*Inputs!$B$3*(1+Inputs!$B$4)^29))</f>
        <v/>
      </c>
      <c r="AG52" s="16">
        <f>IF(OR(31&gt;Inputs!$B$5,$B52=""),"",MAX(0,AF52*(1+INDEX('Annual Returns'!$B$4:$B$157,MATCH($A52+30,'Annual Returns'!$A$4:$A$157,0)))-Inputs!$B$2*Inputs!$B$3*(1+Inputs!$B$4)^30))</f>
        <v/>
      </c>
      <c r="AH52" s="16">
        <f>IF(OR(32&gt;Inputs!$B$5,$B52=""),"",MAX(0,AG52*(1+INDEX('Annual Returns'!$B$4:$B$157,MATCH($A52+31,'Annual Returns'!$A$4:$A$157,0)))-Inputs!$B$2*Inputs!$B$3*(1+Inputs!$B$4)^31))</f>
        <v/>
      </c>
      <c r="AI52" s="16">
        <f>IF(OR(33&gt;Inputs!$B$5,$B52=""),"",MAX(0,AH52*(1+INDEX('Annual Returns'!$B$4:$B$157,MATCH($A52+32,'Annual Returns'!$A$4:$A$157,0)))-Inputs!$B$2*Inputs!$B$3*(1+Inputs!$B$4)^32))</f>
        <v/>
      </c>
      <c r="AJ52" s="16">
        <f>IF(OR(34&gt;Inputs!$B$5,$B52=""),"",MAX(0,AI52*(1+INDEX('Annual Returns'!$B$4:$B$157,MATCH($A52+33,'Annual Returns'!$A$4:$A$157,0)))-Inputs!$B$2*Inputs!$B$3*(1+Inputs!$B$4)^33))</f>
        <v/>
      </c>
      <c r="AK52" s="16">
        <f>IF(OR(35&gt;Inputs!$B$5,$B52=""),"",MAX(0,AJ52*(1+INDEX('Annual Returns'!$B$4:$B$157,MATCH($A52+34,'Annual Returns'!$A$4:$A$157,0)))-Inputs!$B$2*Inputs!$B$3*(1+Inputs!$B$4)^34))</f>
        <v/>
      </c>
      <c r="AL52" s="16">
        <f>IF(OR(36&gt;Inputs!$B$5,$B52=""),"",MAX(0,AK52*(1+INDEX('Annual Returns'!$B$4:$B$157,MATCH($A52+35,'Annual Returns'!$A$4:$A$157,0)))-Inputs!$B$2*Inputs!$B$3*(1+Inputs!$B$4)^35))</f>
        <v/>
      </c>
      <c r="AM52" s="16">
        <f>IF(OR(37&gt;Inputs!$B$5,$B52=""),"",MAX(0,AL52*(1+INDEX('Annual Returns'!$B$4:$B$157,MATCH($A52+36,'Annual Returns'!$A$4:$A$157,0)))-Inputs!$B$2*Inputs!$B$3*(1+Inputs!$B$4)^36))</f>
        <v/>
      </c>
      <c r="AN52" s="16">
        <f>IF(OR(38&gt;Inputs!$B$5,$B52=""),"",MAX(0,AM52*(1+INDEX('Annual Returns'!$B$4:$B$157,MATCH($A52+37,'Annual Returns'!$A$4:$A$157,0)))-Inputs!$B$2*Inputs!$B$3*(1+Inputs!$B$4)^37))</f>
        <v/>
      </c>
      <c r="AO52" s="16">
        <f>IF(OR(39&gt;Inputs!$B$5,$B52=""),"",MAX(0,AN52*(1+INDEX('Annual Returns'!$B$4:$B$157,MATCH($A52+38,'Annual Returns'!$A$4:$A$157,0)))-Inputs!$B$2*Inputs!$B$3*(1+Inputs!$B$4)^38))</f>
        <v/>
      </c>
      <c r="AP52" s="16">
        <f>IF(OR(40&gt;Inputs!$B$5,$B52=""),"",MAX(0,AO52*(1+INDEX('Annual Returns'!$B$4:$B$157,MATCH($A52+39,'Annual Returns'!$A$4:$A$157,0)))-Inputs!$B$2*Inputs!$B$3*(1+Inputs!$B$4)^39))</f>
        <v/>
      </c>
      <c r="AQ52" s="16">
        <f>IF(OR(41&gt;Inputs!$B$5,$B52=""),"",MAX(0,AP52*(1+INDEX('Annual Returns'!$B$4:$B$157,MATCH($A52+40,'Annual Returns'!$A$4:$A$157,0)))-Inputs!$B$2*Inputs!$B$3*(1+Inputs!$B$4)^40))</f>
        <v/>
      </c>
      <c r="AR52" s="16">
        <f>IF(OR(42&gt;Inputs!$B$5,$B52=""),"",MAX(0,AQ52*(1+INDEX('Annual Returns'!$B$4:$B$157,MATCH($A52+41,'Annual Returns'!$A$4:$A$157,0)))-Inputs!$B$2*Inputs!$B$3*(1+Inputs!$B$4)^41))</f>
        <v/>
      </c>
      <c r="AS52" s="16">
        <f>IF(OR(43&gt;Inputs!$B$5,$B52=""),"",MAX(0,AR52*(1+INDEX('Annual Returns'!$B$4:$B$157,MATCH($A52+42,'Annual Returns'!$A$4:$A$157,0)))-Inputs!$B$2*Inputs!$B$3*(1+Inputs!$B$4)^42))</f>
        <v/>
      </c>
      <c r="AT52" s="16">
        <f>IF(OR(44&gt;Inputs!$B$5,$B52=""),"",MAX(0,AS52*(1+INDEX('Annual Returns'!$B$4:$B$157,MATCH($A52+43,'Annual Returns'!$A$4:$A$157,0)))-Inputs!$B$2*Inputs!$B$3*(1+Inputs!$B$4)^43))</f>
        <v/>
      </c>
      <c r="AU52" s="16">
        <f>IF(OR(45&gt;Inputs!$B$5,$B52=""),"",MAX(0,AT52*(1+INDEX('Annual Returns'!$B$4:$B$157,MATCH($A52+44,'Annual Returns'!$A$4:$A$157,0)))-Inputs!$B$2*Inputs!$B$3*(1+Inputs!$B$4)^44))</f>
        <v/>
      </c>
      <c r="AV52" s="16">
        <f>IF(OR(46&gt;Inputs!$B$5,$B52=""),"",MAX(0,AU52*(1+INDEX('Annual Returns'!$B$4:$B$157,MATCH($A52+45,'Annual Returns'!$A$4:$A$157,0)))-Inputs!$B$2*Inputs!$B$3*(1+Inputs!$B$4)^45))</f>
        <v/>
      </c>
      <c r="AW52" s="16">
        <f>IF(OR(47&gt;Inputs!$B$5,$B52=""),"",MAX(0,AV52*(1+INDEX('Annual Returns'!$B$4:$B$157,MATCH($A52+46,'Annual Returns'!$A$4:$A$157,0)))-Inputs!$B$2*Inputs!$B$3*(1+Inputs!$B$4)^46))</f>
        <v/>
      </c>
      <c r="AX52" s="16">
        <f>IF(OR(48&gt;Inputs!$B$5,$B52=""),"",MAX(0,AW52*(1+INDEX('Annual Returns'!$B$4:$B$157,MATCH($A52+47,'Annual Returns'!$A$4:$A$157,0)))-Inputs!$B$2*Inputs!$B$3*(1+Inputs!$B$4)^47))</f>
        <v/>
      </c>
      <c r="AY52" s="16">
        <f>IF(OR(49&gt;Inputs!$B$5,$B52=""),"",MAX(0,AX52*(1+INDEX('Annual Returns'!$B$4:$B$157,MATCH($A52+48,'Annual Returns'!$A$4:$A$157,0)))-Inputs!$B$2*Inputs!$B$3*(1+Inputs!$B$4)^48))</f>
        <v/>
      </c>
      <c r="AZ52" s="16">
        <f>IF(OR(50&gt;Inputs!$B$5,$B52=""),"",MAX(0,AY52*(1+INDEX('Annual Returns'!$B$4:$B$157,MATCH($A52+49,'Annual Returns'!$A$4:$A$157,0)))-Inputs!$B$2*Inputs!$B$3*(1+Inputs!$B$4)^49))</f>
        <v/>
      </c>
      <c r="BA52" s="16">
        <f>IF(B52="","",INDEX(C52:AZ52,Inputs!$B$5))</f>
        <v/>
      </c>
      <c r="BB52">
        <f>IF(BA52="","",IF(BA52&gt;0,1,0))</f>
        <v/>
      </c>
      <c r="BC52">
        <f>IF(BB52="","",IF(BB52=1,"",MATCH(0,C52:AZ52,0)))</f>
        <v/>
      </c>
    </row>
    <row r="53">
      <c r="A53" t="n">
        <v>1921</v>
      </c>
      <c r="B53" s="16">
        <f>IF(OR($A53+Inputs!$B$5-1&gt;Inputs!$B$7,Inputs!$B$5&gt;50),"",Inputs!$B$2)</f>
        <v/>
      </c>
      <c r="C53" s="16">
        <f>IF(OR(1&gt;Inputs!$B$5,$B53=""),"",MAX(0,B53*(1+INDEX('Annual Returns'!$B$4:$B$157,MATCH($A53+0,'Annual Returns'!$A$4:$A$157,0)))-Inputs!$B$2*Inputs!$B$3*(1+Inputs!$B$4)^0))</f>
        <v/>
      </c>
      <c r="D53" s="16">
        <f>IF(OR(2&gt;Inputs!$B$5,$B53=""),"",MAX(0,C53*(1+INDEX('Annual Returns'!$B$4:$B$157,MATCH($A53+1,'Annual Returns'!$A$4:$A$157,0)))-Inputs!$B$2*Inputs!$B$3*(1+Inputs!$B$4)^1))</f>
        <v/>
      </c>
      <c r="E53" s="16">
        <f>IF(OR(3&gt;Inputs!$B$5,$B53=""),"",MAX(0,D53*(1+INDEX('Annual Returns'!$B$4:$B$157,MATCH($A53+2,'Annual Returns'!$A$4:$A$157,0)))-Inputs!$B$2*Inputs!$B$3*(1+Inputs!$B$4)^2))</f>
        <v/>
      </c>
      <c r="F53" s="16">
        <f>IF(OR(4&gt;Inputs!$B$5,$B53=""),"",MAX(0,E53*(1+INDEX('Annual Returns'!$B$4:$B$157,MATCH($A53+3,'Annual Returns'!$A$4:$A$157,0)))-Inputs!$B$2*Inputs!$B$3*(1+Inputs!$B$4)^3))</f>
        <v/>
      </c>
      <c r="G53" s="16">
        <f>IF(OR(5&gt;Inputs!$B$5,$B53=""),"",MAX(0,F53*(1+INDEX('Annual Returns'!$B$4:$B$157,MATCH($A53+4,'Annual Returns'!$A$4:$A$157,0)))-Inputs!$B$2*Inputs!$B$3*(1+Inputs!$B$4)^4))</f>
        <v/>
      </c>
      <c r="H53" s="16">
        <f>IF(OR(6&gt;Inputs!$B$5,$B53=""),"",MAX(0,G53*(1+INDEX('Annual Returns'!$B$4:$B$157,MATCH($A53+5,'Annual Returns'!$A$4:$A$157,0)))-Inputs!$B$2*Inputs!$B$3*(1+Inputs!$B$4)^5))</f>
        <v/>
      </c>
      <c r="I53" s="16">
        <f>IF(OR(7&gt;Inputs!$B$5,$B53=""),"",MAX(0,H53*(1+INDEX('Annual Returns'!$B$4:$B$157,MATCH($A53+6,'Annual Returns'!$A$4:$A$157,0)))-Inputs!$B$2*Inputs!$B$3*(1+Inputs!$B$4)^6))</f>
        <v/>
      </c>
      <c r="J53" s="16">
        <f>IF(OR(8&gt;Inputs!$B$5,$B53=""),"",MAX(0,I53*(1+INDEX('Annual Returns'!$B$4:$B$157,MATCH($A53+7,'Annual Returns'!$A$4:$A$157,0)))-Inputs!$B$2*Inputs!$B$3*(1+Inputs!$B$4)^7))</f>
        <v/>
      </c>
      <c r="K53" s="16">
        <f>IF(OR(9&gt;Inputs!$B$5,$B53=""),"",MAX(0,J53*(1+INDEX('Annual Returns'!$B$4:$B$157,MATCH($A53+8,'Annual Returns'!$A$4:$A$157,0)))-Inputs!$B$2*Inputs!$B$3*(1+Inputs!$B$4)^8))</f>
        <v/>
      </c>
      <c r="L53" s="16">
        <f>IF(OR(10&gt;Inputs!$B$5,$B53=""),"",MAX(0,K53*(1+INDEX('Annual Returns'!$B$4:$B$157,MATCH($A53+9,'Annual Returns'!$A$4:$A$157,0)))-Inputs!$B$2*Inputs!$B$3*(1+Inputs!$B$4)^9))</f>
        <v/>
      </c>
      <c r="M53" s="16">
        <f>IF(OR(11&gt;Inputs!$B$5,$B53=""),"",MAX(0,L53*(1+INDEX('Annual Returns'!$B$4:$B$157,MATCH($A53+10,'Annual Returns'!$A$4:$A$157,0)))-Inputs!$B$2*Inputs!$B$3*(1+Inputs!$B$4)^10))</f>
        <v/>
      </c>
      <c r="N53" s="16">
        <f>IF(OR(12&gt;Inputs!$B$5,$B53=""),"",MAX(0,M53*(1+INDEX('Annual Returns'!$B$4:$B$157,MATCH($A53+11,'Annual Returns'!$A$4:$A$157,0)))-Inputs!$B$2*Inputs!$B$3*(1+Inputs!$B$4)^11))</f>
        <v/>
      </c>
      <c r="O53" s="16">
        <f>IF(OR(13&gt;Inputs!$B$5,$B53=""),"",MAX(0,N53*(1+INDEX('Annual Returns'!$B$4:$B$157,MATCH($A53+12,'Annual Returns'!$A$4:$A$157,0)))-Inputs!$B$2*Inputs!$B$3*(1+Inputs!$B$4)^12))</f>
        <v/>
      </c>
      <c r="P53" s="16">
        <f>IF(OR(14&gt;Inputs!$B$5,$B53=""),"",MAX(0,O53*(1+INDEX('Annual Returns'!$B$4:$B$157,MATCH($A53+13,'Annual Returns'!$A$4:$A$157,0)))-Inputs!$B$2*Inputs!$B$3*(1+Inputs!$B$4)^13))</f>
        <v/>
      </c>
      <c r="Q53" s="16">
        <f>IF(OR(15&gt;Inputs!$B$5,$B53=""),"",MAX(0,P53*(1+INDEX('Annual Returns'!$B$4:$B$157,MATCH($A53+14,'Annual Returns'!$A$4:$A$157,0)))-Inputs!$B$2*Inputs!$B$3*(1+Inputs!$B$4)^14))</f>
        <v/>
      </c>
      <c r="R53" s="16">
        <f>IF(OR(16&gt;Inputs!$B$5,$B53=""),"",MAX(0,Q53*(1+INDEX('Annual Returns'!$B$4:$B$157,MATCH($A53+15,'Annual Returns'!$A$4:$A$157,0)))-Inputs!$B$2*Inputs!$B$3*(1+Inputs!$B$4)^15))</f>
        <v/>
      </c>
      <c r="S53" s="16">
        <f>IF(OR(17&gt;Inputs!$B$5,$B53=""),"",MAX(0,R53*(1+INDEX('Annual Returns'!$B$4:$B$157,MATCH($A53+16,'Annual Returns'!$A$4:$A$157,0)))-Inputs!$B$2*Inputs!$B$3*(1+Inputs!$B$4)^16))</f>
        <v/>
      </c>
      <c r="T53" s="16">
        <f>IF(OR(18&gt;Inputs!$B$5,$B53=""),"",MAX(0,S53*(1+INDEX('Annual Returns'!$B$4:$B$157,MATCH($A53+17,'Annual Returns'!$A$4:$A$157,0)))-Inputs!$B$2*Inputs!$B$3*(1+Inputs!$B$4)^17))</f>
        <v/>
      </c>
      <c r="U53" s="16">
        <f>IF(OR(19&gt;Inputs!$B$5,$B53=""),"",MAX(0,T53*(1+INDEX('Annual Returns'!$B$4:$B$157,MATCH($A53+18,'Annual Returns'!$A$4:$A$157,0)))-Inputs!$B$2*Inputs!$B$3*(1+Inputs!$B$4)^18))</f>
        <v/>
      </c>
      <c r="V53" s="16">
        <f>IF(OR(20&gt;Inputs!$B$5,$B53=""),"",MAX(0,U53*(1+INDEX('Annual Returns'!$B$4:$B$157,MATCH($A53+19,'Annual Returns'!$A$4:$A$157,0)))-Inputs!$B$2*Inputs!$B$3*(1+Inputs!$B$4)^19))</f>
        <v/>
      </c>
      <c r="W53" s="16">
        <f>IF(OR(21&gt;Inputs!$B$5,$B53=""),"",MAX(0,V53*(1+INDEX('Annual Returns'!$B$4:$B$157,MATCH($A53+20,'Annual Returns'!$A$4:$A$157,0)))-Inputs!$B$2*Inputs!$B$3*(1+Inputs!$B$4)^20))</f>
        <v/>
      </c>
      <c r="X53" s="16">
        <f>IF(OR(22&gt;Inputs!$B$5,$B53=""),"",MAX(0,W53*(1+INDEX('Annual Returns'!$B$4:$B$157,MATCH($A53+21,'Annual Returns'!$A$4:$A$157,0)))-Inputs!$B$2*Inputs!$B$3*(1+Inputs!$B$4)^21))</f>
        <v/>
      </c>
      <c r="Y53" s="16">
        <f>IF(OR(23&gt;Inputs!$B$5,$B53=""),"",MAX(0,X53*(1+INDEX('Annual Returns'!$B$4:$B$157,MATCH($A53+22,'Annual Returns'!$A$4:$A$157,0)))-Inputs!$B$2*Inputs!$B$3*(1+Inputs!$B$4)^22))</f>
        <v/>
      </c>
      <c r="Z53" s="16">
        <f>IF(OR(24&gt;Inputs!$B$5,$B53=""),"",MAX(0,Y53*(1+INDEX('Annual Returns'!$B$4:$B$157,MATCH($A53+23,'Annual Returns'!$A$4:$A$157,0)))-Inputs!$B$2*Inputs!$B$3*(1+Inputs!$B$4)^23))</f>
        <v/>
      </c>
      <c r="AA53" s="16">
        <f>IF(OR(25&gt;Inputs!$B$5,$B53=""),"",MAX(0,Z53*(1+INDEX('Annual Returns'!$B$4:$B$157,MATCH($A53+24,'Annual Returns'!$A$4:$A$157,0)))-Inputs!$B$2*Inputs!$B$3*(1+Inputs!$B$4)^24))</f>
        <v/>
      </c>
      <c r="AB53" s="16">
        <f>IF(OR(26&gt;Inputs!$B$5,$B53=""),"",MAX(0,AA53*(1+INDEX('Annual Returns'!$B$4:$B$157,MATCH($A53+25,'Annual Returns'!$A$4:$A$157,0)))-Inputs!$B$2*Inputs!$B$3*(1+Inputs!$B$4)^25))</f>
        <v/>
      </c>
      <c r="AC53" s="16">
        <f>IF(OR(27&gt;Inputs!$B$5,$B53=""),"",MAX(0,AB53*(1+INDEX('Annual Returns'!$B$4:$B$157,MATCH($A53+26,'Annual Returns'!$A$4:$A$157,0)))-Inputs!$B$2*Inputs!$B$3*(1+Inputs!$B$4)^26))</f>
        <v/>
      </c>
      <c r="AD53" s="16">
        <f>IF(OR(28&gt;Inputs!$B$5,$B53=""),"",MAX(0,AC53*(1+INDEX('Annual Returns'!$B$4:$B$157,MATCH($A53+27,'Annual Returns'!$A$4:$A$157,0)))-Inputs!$B$2*Inputs!$B$3*(1+Inputs!$B$4)^27))</f>
        <v/>
      </c>
      <c r="AE53" s="16">
        <f>IF(OR(29&gt;Inputs!$B$5,$B53=""),"",MAX(0,AD53*(1+INDEX('Annual Returns'!$B$4:$B$157,MATCH($A53+28,'Annual Returns'!$A$4:$A$157,0)))-Inputs!$B$2*Inputs!$B$3*(1+Inputs!$B$4)^28))</f>
        <v/>
      </c>
      <c r="AF53" s="16">
        <f>IF(OR(30&gt;Inputs!$B$5,$B53=""),"",MAX(0,AE53*(1+INDEX('Annual Returns'!$B$4:$B$157,MATCH($A53+29,'Annual Returns'!$A$4:$A$157,0)))-Inputs!$B$2*Inputs!$B$3*(1+Inputs!$B$4)^29))</f>
        <v/>
      </c>
      <c r="AG53" s="16">
        <f>IF(OR(31&gt;Inputs!$B$5,$B53=""),"",MAX(0,AF53*(1+INDEX('Annual Returns'!$B$4:$B$157,MATCH($A53+30,'Annual Returns'!$A$4:$A$157,0)))-Inputs!$B$2*Inputs!$B$3*(1+Inputs!$B$4)^30))</f>
        <v/>
      </c>
      <c r="AH53" s="16">
        <f>IF(OR(32&gt;Inputs!$B$5,$B53=""),"",MAX(0,AG53*(1+INDEX('Annual Returns'!$B$4:$B$157,MATCH($A53+31,'Annual Returns'!$A$4:$A$157,0)))-Inputs!$B$2*Inputs!$B$3*(1+Inputs!$B$4)^31))</f>
        <v/>
      </c>
      <c r="AI53" s="16">
        <f>IF(OR(33&gt;Inputs!$B$5,$B53=""),"",MAX(0,AH53*(1+INDEX('Annual Returns'!$B$4:$B$157,MATCH($A53+32,'Annual Returns'!$A$4:$A$157,0)))-Inputs!$B$2*Inputs!$B$3*(1+Inputs!$B$4)^32))</f>
        <v/>
      </c>
      <c r="AJ53" s="16">
        <f>IF(OR(34&gt;Inputs!$B$5,$B53=""),"",MAX(0,AI53*(1+INDEX('Annual Returns'!$B$4:$B$157,MATCH($A53+33,'Annual Returns'!$A$4:$A$157,0)))-Inputs!$B$2*Inputs!$B$3*(1+Inputs!$B$4)^33))</f>
        <v/>
      </c>
      <c r="AK53" s="16">
        <f>IF(OR(35&gt;Inputs!$B$5,$B53=""),"",MAX(0,AJ53*(1+INDEX('Annual Returns'!$B$4:$B$157,MATCH($A53+34,'Annual Returns'!$A$4:$A$157,0)))-Inputs!$B$2*Inputs!$B$3*(1+Inputs!$B$4)^34))</f>
        <v/>
      </c>
      <c r="AL53" s="16">
        <f>IF(OR(36&gt;Inputs!$B$5,$B53=""),"",MAX(0,AK53*(1+INDEX('Annual Returns'!$B$4:$B$157,MATCH($A53+35,'Annual Returns'!$A$4:$A$157,0)))-Inputs!$B$2*Inputs!$B$3*(1+Inputs!$B$4)^35))</f>
        <v/>
      </c>
      <c r="AM53" s="16">
        <f>IF(OR(37&gt;Inputs!$B$5,$B53=""),"",MAX(0,AL53*(1+INDEX('Annual Returns'!$B$4:$B$157,MATCH($A53+36,'Annual Returns'!$A$4:$A$157,0)))-Inputs!$B$2*Inputs!$B$3*(1+Inputs!$B$4)^36))</f>
        <v/>
      </c>
      <c r="AN53" s="16">
        <f>IF(OR(38&gt;Inputs!$B$5,$B53=""),"",MAX(0,AM53*(1+INDEX('Annual Returns'!$B$4:$B$157,MATCH($A53+37,'Annual Returns'!$A$4:$A$157,0)))-Inputs!$B$2*Inputs!$B$3*(1+Inputs!$B$4)^37))</f>
        <v/>
      </c>
      <c r="AO53" s="16">
        <f>IF(OR(39&gt;Inputs!$B$5,$B53=""),"",MAX(0,AN53*(1+INDEX('Annual Returns'!$B$4:$B$157,MATCH($A53+38,'Annual Returns'!$A$4:$A$157,0)))-Inputs!$B$2*Inputs!$B$3*(1+Inputs!$B$4)^38))</f>
        <v/>
      </c>
      <c r="AP53" s="16">
        <f>IF(OR(40&gt;Inputs!$B$5,$B53=""),"",MAX(0,AO53*(1+INDEX('Annual Returns'!$B$4:$B$157,MATCH($A53+39,'Annual Returns'!$A$4:$A$157,0)))-Inputs!$B$2*Inputs!$B$3*(1+Inputs!$B$4)^39))</f>
        <v/>
      </c>
      <c r="AQ53" s="16">
        <f>IF(OR(41&gt;Inputs!$B$5,$B53=""),"",MAX(0,AP53*(1+INDEX('Annual Returns'!$B$4:$B$157,MATCH($A53+40,'Annual Returns'!$A$4:$A$157,0)))-Inputs!$B$2*Inputs!$B$3*(1+Inputs!$B$4)^40))</f>
        <v/>
      </c>
      <c r="AR53" s="16">
        <f>IF(OR(42&gt;Inputs!$B$5,$B53=""),"",MAX(0,AQ53*(1+INDEX('Annual Returns'!$B$4:$B$157,MATCH($A53+41,'Annual Returns'!$A$4:$A$157,0)))-Inputs!$B$2*Inputs!$B$3*(1+Inputs!$B$4)^41))</f>
        <v/>
      </c>
      <c r="AS53" s="16">
        <f>IF(OR(43&gt;Inputs!$B$5,$B53=""),"",MAX(0,AR53*(1+INDEX('Annual Returns'!$B$4:$B$157,MATCH($A53+42,'Annual Returns'!$A$4:$A$157,0)))-Inputs!$B$2*Inputs!$B$3*(1+Inputs!$B$4)^42))</f>
        <v/>
      </c>
      <c r="AT53" s="16">
        <f>IF(OR(44&gt;Inputs!$B$5,$B53=""),"",MAX(0,AS53*(1+INDEX('Annual Returns'!$B$4:$B$157,MATCH($A53+43,'Annual Returns'!$A$4:$A$157,0)))-Inputs!$B$2*Inputs!$B$3*(1+Inputs!$B$4)^43))</f>
        <v/>
      </c>
      <c r="AU53" s="16">
        <f>IF(OR(45&gt;Inputs!$B$5,$B53=""),"",MAX(0,AT53*(1+INDEX('Annual Returns'!$B$4:$B$157,MATCH($A53+44,'Annual Returns'!$A$4:$A$157,0)))-Inputs!$B$2*Inputs!$B$3*(1+Inputs!$B$4)^44))</f>
        <v/>
      </c>
      <c r="AV53" s="16">
        <f>IF(OR(46&gt;Inputs!$B$5,$B53=""),"",MAX(0,AU53*(1+INDEX('Annual Returns'!$B$4:$B$157,MATCH($A53+45,'Annual Returns'!$A$4:$A$157,0)))-Inputs!$B$2*Inputs!$B$3*(1+Inputs!$B$4)^45))</f>
        <v/>
      </c>
      <c r="AW53" s="16">
        <f>IF(OR(47&gt;Inputs!$B$5,$B53=""),"",MAX(0,AV53*(1+INDEX('Annual Returns'!$B$4:$B$157,MATCH($A53+46,'Annual Returns'!$A$4:$A$157,0)))-Inputs!$B$2*Inputs!$B$3*(1+Inputs!$B$4)^46))</f>
        <v/>
      </c>
      <c r="AX53" s="16">
        <f>IF(OR(48&gt;Inputs!$B$5,$B53=""),"",MAX(0,AW53*(1+INDEX('Annual Returns'!$B$4:$B$157,MATCH($A53+47,'Annual Returns'!$A$4:$A$157,0)))-Inputs!$B$2*Inputs!$B$3*(1+Inputs!$B$4)^47))</f>
        <v/>
      </c>
      <c r="AY53" s="16">
        <f>IF(OR(49&gt;Inputs!$B$5,$B53=""),"",MAX(0,AX53*(1+INDEX('Annual Returns'!$B$4:$B$157,MATCH($A53+48,'Annual Returns'!$A$4:$A$157,0)))-Inputs!$B$2*Inputs!$B$3*(1+Inputs!$B$4)^48))</f>
        <v/>
      </c>
      <c r="AZ53" s="16">
        <f>IF(OR(50&gt;Inputs!$B$5,$B53=""),"",MAX(0,AY53*(1+INDEX('Annual Returns'!$B$4:$B$157,MATCH($A53+49,'Annual Returns'!$A$4:$A$157,0)))-Inputs!$B$2*Inputs!$B$3*(1+Inputs!$B$4)^49))</f>
        <v/>
      </c>
      <c r="BA53" s="16">
        <f>IF(B53="","",INDEX(C53:AZ53,Inputs!$B$5))</f>
        <v/>
      </c>
      <c r="BB53">
        <f>IF(BA53="","",IF(BA53&gt;0,1,0))</f>
        <v/>
      </c>
      <c r="BC53">
        <f>IF(BB53="","",IF(BB53=1,"",MATCH(0,C53:AZ53,0)))</f>
        <v/>
      </c>
    </row>
    <row r="54">
      <c r="A54" t="n">
        <v>1922</v>
      </c>
      <c r="B54" s="16">
        <f>IF(OR($A54+Inputs!$B$5-1&gt;Inputs!$B$7,Inputs!$B$5&gt;50),"",Inputs!$B$2)</f>
        <v/>
      </c>
      <c r="C54" s="16">
        <f>IF(OR(1&gt;Inputs!$B$5,$B54=""),"",MAX(0,B54*(1+INDEX('Annual Returns'!$B$4:$B$157,MATCH($A54+0,'Annual Returns'!$A$4:$A$157,0)))-Inputs!$B$2*Inputs!$B$3*(1+Inputs!$B$4)^0))</f>
        <v/>
      </c>
      <c r="D54" s="16">
        <f>IF(OR(2&gt;Inputs!$B$5,$B54=""),"",MAX(0,C54*(1+INDEX('Annual Returns'!$B$4:$B$157,MATCH($A54+1,'Annual Returns'!$A$4:$A$157,0)))-Inputs!$B$2*Inputs!$B$3*(1+Inputs!$B$4)^1))</f>
        <v/>
      </c>
      <c r="E54" s="16">
        <f>IF(OR(3&gt;Inputs!$B$5,$B54=""),"",MAX(0,D54*(1+INDEX('Annual Returns'!$B$4:$B$157,MATCH($A54+2,'Annual Returns'!$A$4:$A$157,0)))-Inputs!$B$2*Inputs!$B$3*(1+Inputs!$B$4)^2))</f>
        <v/>
      </c>
      <c r="F54" s="16">
        <f>IF(OR(4&gt;Inputs!$B$5,$B54=""),"",MAX(0,E54*(1+INDEX('Annual Returns'!$B$4:$B$157,MATCH($A54+3,'Annual Returns'!$A$4:$A$157,0)))-Inputs!$B$2*Inputs!$B$3*(1+Inputs!$B$4)^3))</f>
        <v/>
      </c>
      <c r="G54" s="16">
        <f>IF(OR(5&gt;Inputs!$B$5,$B54=""),"",MAX(0,F54*(1+INDEX('Annual Returns'!$B$4:$B$157,MATCH($A54+4,'Annual Returns'!$A$4:$A$157,0)))-Inputs!$B$2*Inputs!$B$3*(1+Inputs!$B$4)^4))</f>
        <v/>
      </c>
      <c r="H54" s="16">
        <f>IF(OR(6&gt;Inputs!$B$5,$B54=""),"",MAX(0,G54*(1+INDEX('Annual Returns'!$B$4:$B$157,MATCH($A54+5,'Annual Returns'!$A$4:$A$157,0)))-Inputs!$B$2*Inputs!$B$3*(1+Inputs!$B$4)^5))</f>
        <v/>
      </c>
      <c r="I54" s="16">
        <f>IF(OR(7&gt;Inputs!$B$5,$B54=""),"",MAX(0,H54*(1+INDEX('Annual Returns'!$B$4:$B$157,MATCH($A54+6,'Annual Returns'!$A$4:$A$157,0)))-Inputs!$B$2*Inputs!$B$3*(1+Inputs!$B$4)^6))</f>
        <v/>
      </c>
      <c r="J54" s="16">
        <f>IF(OR(8&gt;Inputs!$B$5,$B54=""),"",MAX(0,I54*(1+INDEX('Annual Returns'!$B$4:$B$157,MATCH($A54+7,'Annual Returns'!$A$4:$A$157,0)))-Inputs!$B$2*Inputs!$B$3*(1+Inputs!$B$4)^7))</f>
        <v/>
      </c>
      <c r="K54" s="16">
        <f>IF(OR(9&gt;Inputs!$B$5,$B54=""),"",MAX(0,J54*(1+INDEX('Annual Returns'!$B$4:$B$157,MATCH($A54+8,'Annual Returns'!$A$4:$A$157,0)))-Inputs!$B$2*Inputs!$B$3*(1+Inputs!$B$4)^8))</f>
        <v/>
      </c>
      <c r="L54" s="16">
        <f>IF(OR(10&gt;Inputs!$B$5,$B54=""),"",MAX(0,K54*(1+INDEX('Annual Returns'!$B$4:$B$157,MATCH($A54+9,'Annual Returns'!$A$4:$A$157,0)))-Inputs!$B$2*Inputs!$B$3*(1+Inputs!$B$4)^9))</f>
        <v/>
      </c>
      <c r="M54" s="16">
        <f>IF(OR(11&gt;Inputs!$B$5,$B54=""),"",MAX(0,L54*(1+INDEX('Annual Returns'!$B$4:$B$157,MATCH($A54+10,'Annual Returns'!$A$4:$A$157,0)))-Inputs!$B$2*Inputs!$B$3*(1+Inputs!$B$4)^10))</f>
        <v/>
      </c>
      <c r="N54" s="16">
        <f>IF(OR(12&gt;Inputs!$B$5,$B54=""),"",MAX(0,M54*(1+INDEX('Annual Returns'!$B$4:$B$157,MATCH($A54+11,'Annual Returns'!$A$4:$A$157,0)))-Inputs!$B$2*Inputs!$B$3*(1+Inputs!$B$4)^11))</f>
        <v/>
      </c>
      <c r="O54" s="16">
        <f>IF(OR(13&gt;Inputs!$B$5,$B54=""),"",MAX(0,N54*(1+INDEX('Annual Returns'!$B$4:$B$157,MATCH($A54+12,'Annual Returns'!$A$4:$A$157,0)))-Inputs!$B$2*Inputs!$B$3*(1+Inputs!$B$4)^12))</f>
        <v/>
      </c>
      <c r="P54" s="16">
        <f>IF(OR(14&gt;Inputs!$B$5,$B54=""),"",MAX(0,O54*(1+INDEX('Annual Returns'!$B$4:$B$157,MATCH($A54+13,'Annual Returns'!$A$4:$A$157,0)))-Inputs!$B$2*Inputs!$B$3*(1+Inputs!$B$4)^13))</f>
        <v/>
      </c>
      <c r="Q54" s="16">
        <f>IF(OR(15&gt;Inputs!$B$5,$B54=""),"",MAX(0,P54*(1+INDEX('Annual Returns'!$B$4:$B$157,MATCH($A54+14,'Annual Returns'!$A$4:$A$157,0)))-Inputs!$B$2*Inputs!$B$3*(1+Inputs!$B$4)^14))</f>
        <v/>
      </c>
      <c r="R54" s="16">
        <f>IF(OR(16&gt;Inputs!$B$5,$B54=""),"",MAX(0,Q54*(1+INDEX('Annual Returns'!$B$4:$B$157,MATCH($A54+15,'Annual Returns'!$A$4:$A$157,0)))-Inputs!$B$2*Inputs!$B$3*(1+Inputs!$B$4)^15))</f>
        <v/>
      </c>
      <c r="S54" s="16">
        <f>IF(OR(17&gt;Inputs!$B$5,$B54=""),"",MAX(0,R54*(1+INDEX('Annual Returns'!$B$4:$B$157,MATCH($A54+16,'Annual Returns'!$A$4:$A$157,0)))-Inputs!$B$2*Inputs!$B$3*(1+Inputs!$B$4)^16))</f>
        <v/>
      </c>
      <c r="T54" s="16">
        <f>IF(OR(18&gt;Inputs!$B$5,$B54=""),"",MAX(0,S54*(1+INDEX('Annual Returns'!$B$4:$B$157,MATCH($A54+17,'Annual Returns'!$A$4:$A$157,0)))-Inputs!$B$2*Inputs!$B$3*(1+Inputs!$B$4)^17))</f>
        <v/>
      </c>
      <c r="U54" s="16">
        <f>IF(OR(19&gt;Inputs!$B$5,$B54=""),"",MAX(0,T54*(1+INDEX('Annual Returns'!$B$4:$B$157,MATCH($A54+18,'Annual Returns'!$A$4:$A$157,0)))-Inputs!$B$2*Inputs!$B$3*(1+Inputs!$B$4)^18))</f>
        <v/>
      </c>
      <c r="V54" s="16">
        <f>IF(OR(20&gt;Inputs!$B$5,$B54=""),"",MAX(0,U54*(1+INDEX('Annual Returns'!$B$4:$B$157,MATCH($A54+19,'Annual Returns'!$A$4:$A$157,0)))-Inputs!$B$2*Inputs!$B$3*(1+Inputs!$B$4)^19))</f>
        <v/>
      </c>
      <c r="W54" s="16">
        <f>IF(OR(21&gt;Inputs!$B$5,$B54=""),"",MAX(0,V54*(1+INDEX('Annual Returns'!$B$4:$B$157,MATCH($A54+20,'Annual Returns'!$A$4:$A$157,0)))-Inputs!$B$2*Inputs!$B$3*(1+Inputs!$B$4)^20))</f>
        <v/>
      </c>
      <c r="X54" s="16">
        <f>IF(OR(22&gt;Inputs!$B$5,$B54=""),"",MAX(0,W54*(1+INDEX('Annual Returns'!$B$4:$B$157,MATCH($A54+21,'Annual Returns'!$A$4:$A$157,0)))-Inputs!$B$2*Inputs!$B$3*(1+Inputs!$B$4)^21))</f>
        <v/>
      </c>
      <c r="Y54" s="16">
        <f>IF(OR(23&gt;Inputs!$B$5,$B54=""),"",MAX(0,X54*(1+INDEX('Annual Returns'!$B$4:$B$157,MATCH($A54+22,'Annual Returns'!$A$4:$A$157,0)))-Inputs!$B$2*Inputs!$B$3*(1+Inputs!$B$4)^22))</f>
        <v/>
      </c>
      <c r="Z54" s="16">
        <f>IF(OR(24&gt;Inputs!$B$5,$B54=""),"",MAX(0,Y54*(1+INDEX('Annual Returns'!$B$4:$B$157,MATCH($A54+23,'Annual Returns'!$A$4:$A$157,0)))-Inputs!$B$2*Inputs!$B$3*(1+Inputs!$B$4)^23))</f>
        <v/>
      </c>
      <c r="AA54" s="16">
        <f>IF(OR(25&gt;Inputs!$B$5,$B54=""),"",MAX(0,Z54*(1+INDEX('Annual Returns'!$B$4:$B$157,MATCH($A54+24,'Annual Returns'!$A$4:$A$157,0)))-Inputs!$B$2*Inputs!$B$3*(1+Inputs!$B$4)^24))</f>
        <v/>
      </c>
      <c r="AB54" s="16">
        <f>IF(OR(26&gt;Inputs!$B$5,$B54=""),"",MAX(0,AA54*(1+INDEX('Annual Returns'!$B$4:$B$157,MATCH($A54+25,'Annual Returns'!$A$4:$A$157,0)))-Inputs!$B$2*Inputs!$B$3*(1+Inputs!$B$4)^25))</f>
        <v/>
      </c>
      <c r="AC54" s="16">
        <f>IF(OR(27&gt;Inputs!$B$5,$B54=""),"",MAX(0,AB54*(1+INDEX('Annual Returns'!$B$4:$B$157,MATCH($A54+26,'Annual Returns'!$A$4:$A$157,0)))-Inputs!$B$2*Inputs!$B$3*(1+Inputs!$B$4)^26))</f>
        <v/>
      </c>
      <c r="AD54" s="16">
        <f>IF(OR(28&gt;Inputs!$B$5,$B54=""),"",MAX(0,AC54*(1+INDEX('Annual Returns'!$B$4:$B$157,MATCH($A54+27,'Annual Returns'!$A$4:$A$157,0)))-Inputs!$B$2*Inputs!$B$3*(1+Inputs!$B$4)^27))</f>
        <v/>
      </c>
      <c r="AE54" s="16">
        <f>IF(OR(29&gt;Inputs!$B$5,$B54=""),"",MAX(0,AD54*(1+INDEX('Annual Returns'!$B$4:$B$157,MATCH($A54+28,'Annual Returns'!$A$4:$A$157,0)))-Inputs!$B$2*Inputs!$B$3*(1+Inputs!$B$4)^28))</f>
        <v/>
      </c>
      <c r="AF54" s="16">
        <f>IF(OR(30&gt;Inputs!$B$5,$B54=""),"",MAX(0,AE54*(1+INDEX('Annual Returns'!$B$4:$B$157,MATCH($A54+29,'Annual Returns'!$A$4:$A$157,0)))-Inputs!$B$2*Inputs!$B$3*(1+Inputs!$B$4)^29))</f>
        <v/>
      </c>
      <c r="AG54" s="16">
        <f>IF(OR(31&gt;Inputs!$B$5,$B54=""),"",MAX(0,AF54*(1+INDEX('Annual Returns'!$B$4:$B$157,MATCH($A54+30,'Annual Returns'!$A$4:$A$157,0)))-Inputs!$B$2*Inputs!$B$3*(1+Inputs!$B$4)^30))</f>
        <v/>
      </c>
      <c r="AH54" s="16">
        <f>IF(OR(32&gt;Inputs!$B$5,$B54=""),"",MAX(0,AG54*(1+INDEX('Annual Returns'!$B$4:$B$157,MATCH($A54+31,'Annual Returns'!$A$4:$A$157,0)))-Inputs!$B$2*Inputs!$B$3*(1+Inputs!$B$4)^31))</f>
        <v/>
      </c>
      <c r="AI54" s="16">
        <f>IF(OR(33&gt;Inputs!$B$5,$B54=""),"",MAX(0,AH54*(1+INDEX('Annual Returns'!$B$4:$B$157,MATCH($A54+32,'Annual Returns'!$A$4:$A$157,0)))-Inputs!$B$2*Inputs!$B$3*(1+Inputs!$B$4)^32))</f>
        <v/>
      </c>
      <c r="AJ54" s="16">
        <f>IF(OR(34&gt;Inputs!$B$5,$B54=""),"",MAX(0,AI54*(1+INDEX('Annual Returns'!$B$4:$B$157,MATCH($A54+33,'Annual Returns'!$A$4:$A$157,0)))-Inputs!$B$2*Inputs!$B$3*(1+Inputs!$B$4)^33))</f>
        <v/>
      </c>
      <c r="AK54" s="16">
        <f>IF(OR(35&gt;Inputs!$B$5,$B54=""),"",MAX(0,AJ54*(1+INDEX('Annual Returns'!$B$4:$B$157,MATCH($A54+34,'Annual Returns'!$A$4:$A$157,0)))-Inputs!$B$2*Inputs!$B$3*(1+Inputs!$B$4)^34))</f>
        <v/>
      </c>
      <c r="AL54" s="16">
        <f>IF(OR(36&gt;Inputs!$B$5,$B54=""),"",MAX(0,AK54*(1+INDEX('Annual Returns'!$B$4:$B$157,MATCH($A54+35,'Annual Returns'!$A$4:$A$157,0)))-Inputs!$B$2*Inputs!$B$3*(1+Inputs!$B$4)^35))</f>
        <v/>
      </c>
      <c r="AM54" s="16">
        <f>IF(OR(37&gt;Inputs!$B$5,$B54=""),"",MAX(0,AL54*(1+INDEX('Annual Returns'!$B$4:$B$157,MATCH($A54+36,'Annual Returns'!$A$4:$A$157,0)))-Inputs!$B$2*Inputs!$B$3*(1+Inputs!$B$4)^36))</f>
        <v/>
      </c>
      <c r="AN54" s="16">
        <f>IF(OR(38&gt;Inputs!$B$5,$B54=""),"",MAX(0,AM54*(1+INDEX('Annual Returns'!$B$4:$B$157,MATCH($A54+37,'Annual Returns'!$A$4:$A$157,0)))-Inputs!$B$2*Inputs!$B$3*(1+Inputs!$B$4)^37))</f>
        <v/>
      </c>
      <c r="AO54" s="16">
        <f>IF(OR(39&gt;Inputs!$B$5,$B54=""),"",MAX(0,AN54*(1+INDEX('Annual Returns'!$B$4:$B$157,MATCH($A54+38,'Annual Returns'!$A$4:$A$157,0)))-Inputs!$B$2*Inputs!$B$3*(1+Inputs!$B$4)^38))</f>
        <v/>
      </c>
      <c r="AP54" s="16">
        <f>IF(OR(40&gt;Inputs!$B$5,$B54=""),"",MAX(0,AO54*(1+INDEX('Annual Returns'!$B$4:$B$157,MATCH($A54+39,'Annual Returns'!$A$4:$A$157,0)))-Inputs!$B$2*Inputs!$B$3*(1+Inputs!$B$4)^39))</f>
        <v/>
      </c>
      <c r="AQ54" s="16">
        <f>IF(OR(41&gt;Inputs!$B$5,$B54=""),"",MAX(0,AP54*(1+INDEX('Annual Returns'!$B$4:$B$157,MATCH($A54+40,'Annual Returns'!$A$4:$A$157,0)))-Inputs!$B$2*Inputs!$B$3*(1+Inputs!$B$4)^40))</f>
        <v/>
      </c>
      <c r="AR54" s="16">
        <f>IF(OR(42&gt;Inputs!$B$5,$B54=""),"",MAX(0,AQ54*(1+INDEX('Annual Returns'!$B$4:$B$157,MATCH($A54+41,'Annual Returns'!$A$4:$A$157,0)))-Inputs!$B$2*Inputs!$B$3*(1+Inputs!$B$4)^41))</f>
        <v/>
      </c>
      <c r="AS54" s="16">
        <f>IF(OR(43&gt;Inputs!$B$5,$B54=""),"",MAX(0,AR54*(1+INDEX('Annual Returns'!$B$4:$B$157,MATCH($A54+42,'Annual Returns'!$A$4:$A$157,0)))-Inputs!$B$2*Inputs!$B$3*(1+Inputs!$B$4)^42))</f>
        <v/>
      </c>
      <c r="AT54" s="16">
        <f>IF(OR(44&gt;Inputs!$B$5,$B54=""),"",MAX(0,AS54*(1+INDEX('Annual Returns'!$B$4:$B$157,MATCH($A54+43,'Annual Returns'!$A$4:$A$157,0)))-Inputs!$B$2*Inputs!$B$3*(1+Inputs!$B$4)^43))</f>
        <v/>
      </c>
      <c r="AU54" s="16">
        <f>IF(OR(45&gt;Inputs!$B$5,$B54=""),"",MAX(0,AT54*(1+INDEX('Annual Returns'!$B$4:$B$157,MATCH($A54+44,'Annual Returns'!$A$4:$A$157,0)))-Inputs!$B$2*Inputs!$B$3*(1+Inputs!$B$4)^44))</f>
        <v/>
      </c>
      <c r="AV54" s="16">
        <f>IF(OR(46&gt;Inputs!$B$5,$B54=""),"",MAX(0,AU54*(1+INDEX('Annual Returns'!$B$4:$B$157,MATCH($A54+45,'Annual Returns'!$A$4:$A$157,0)))-Inputs!$B$2*Inputs!$B$3*(1+Inputs!$B$4)^45))</f>
        <v/>
      </c>
      <c r="AW54" s="16">
        <f>IF(OR(47&gt;Inputs!$B$5,$B54=""),"",MAX(0,AV54*(1+INDEX('Annual Returns'!$B$4:$B$157,MATCH($A54+46,'Annual Returns'!$A$4:$A$157,0)))-Inputs!$B$2*Inputs!$B$3*(1+Inputs!$B$4)^46))</f>
        <v/>
      </c>
      <c r="AX54" s="16">
        <f>IF(OR(48&gt;Inputs!$B$5,$B54=""),"",MAX(0,AW54*(1+INDEX('Annual Returns'!$B$4:$B$157,MATCH($A54+47,'Annual Returns'!$A$4:$A$157,0)))-Inputs!$B$2*Inputs!$B$3*(1+Inputs!$B$4)^47))</f>
        <v/>
      </c>
      <c r="AY54" s="16">
        <f>IF(OR(49&gt;Inputs!$B$5,$B54=""),"",MAX(0,AX54*(1+INDEX('Annual Returns'!$B$4:$B$157,MATCH($A54+48,'Annual Returns'!$A$4:$A$157,0)))-Inputs!$B$2*Inputs!$B$3*(1+Inputs!$B$4)^48))</f>
        <v/>
      </c>
      <c r="AZ54" s="16">
        <f>IF(OR(50&gt;Inputs!$B$5,$B54=""),"",MAX(0,AY54*(1+INDEX('Annual Returns'!$B$4:$B$157,MATCH($A54+49,'Annual Returns'!$A$4:$A$157,0)))-Inputs!$B$2*Inputs!$B$3*(1+Inputs!$B$4)^49))</f>
        <v/>
      </c>
      <c r="BA54" s="16">
        <f>IF(B54="","",INDEX(C54:AZ54,Inputs!$B$5))</f>
        <v/>
      </c>
      <c r="BB54">
        <f>IF(BA54="","",IF(BA54&gt;0,1,0))</f>
        <v/>
      </c>
      <c r="BC54">
        <f>IF(BB54="","",IF(BB54=1,"",MATCH(0,C54:AZ54,0)))</f>
        <v/>
      </c>
    </row>
    <row r="55">
      <c r="A55" t="n">
        <v>1923</v>
      </c>
      <c r="B55" s="16">
        <f>IF(OR($A55+Inputs!$B$5-1&gt;Inputs!$B$7,Inputs!$B$5&gt;50),"",Inputs!$B$2)</f>
        <v/>
      </c>
      <c r="C55" s="16">
        <f>IF(OR(1&gt;Inputs!$B$5,$B55=""),"",MAX(0,B55*(1+INDEX('Annual Returns'!$B$4:$B$157,MATCH($A55+0,'Annual Returns'!$A$4:$A$157,0)))-Inputs!$B$2*Inputs!$B$3*(1+Inputs!$B$4)^0))</f>
        <v/>
      </c>
      <c r="D55" s="16">
        <f>IF(OR(2&gt;Inputs!$B$5,$B55=""),"",MAX(0,C55*(1+INDEX('Annual Returns'!$B$4:$B$157,MATCH($A55+1,'Annual Returns'!$A$4:$A$157,0)))-Inputs!$B$2*Inputs!$B$3*(1+Inputs!$B$4)^1))</f>
        <v/>
      </c>
      <c r="E55" s="16">
        <f>IF(OR(3&gt;Inputs!$B$5,$B55=""),"",MAX(0,D55*(1+INDEX('Annual Returns'!$B$4:$B$157,MATCH($A55+2,'Annual Returns'!$A$4:$A$157,0)))-Inputs!$B$2*Inputs!$B$3*(1+Inputs!$B$4)^2))</f>
        <v/>
      </c>
      <c r="F55" s="16">
        <f>IF(OR(4&gt;Inputs!$B$5,$B55=""),"",MAX(0,E55*(1+INDEX('Annual Returns'!$B$4:$B$157,MATCH($A55+3,'Annual Returns'!$A$4:$A$157,0)))-Inputs!$B$2*Inputs!$B$3*(1+Inputs!$B$4)^3))</f>
        <v/>
      </c>
      <c r="G55" s="16">
        <f>IF(OR(5&gt;Inputs!$B$5,$B55=""),"",MAX(0,F55*(1+INDEX('Annual Returns'!$B$4:$B$157,MATCH($A55+4,'Annual Returns'!$A$4:$A$157,0)))-Inputs!$B$2*Inputs!$B$3*(1+Inputs!$B$4)^4))</f>
        <v/>
      </c>
      <c r="H55" s="16">
        <f>IF(OR(6&gt;Inputs!$B$5,$B55=""),"",MAX(0,G55*(1+INDEX('Annual Returns'!$B$4:$B$157,MATCH($A55+5,'Annual Returns'!$A$4:$A$157,0)))-Inputs!$B$2*Inputs!$B$3*(1+Inputs!$B$4)^5))</f>
        <v/>
      </c>
      <c r="I55" s="16">
        <f>IF(OR(7&gt;Inputs!$B$5,$B55=""),"",MAX(0,H55*(1+INDEX('Annual Returns'!$B$4:$B$157,MATCH($A55+6,'Annual Returns'!$A$4:$A$157,0)))-Inputs!$B$2*Inputs!$B$3*(1+Inputs!$B$4)^6))</f>
        <v/>
      </c>
      <c r="J55" s="16">
        <f>IF(OR(8&gt;Inputs!$B$5,$B55=""),"",MAX(0,I55*(1+INDEX('Annual Returns'!$B$4:$B$157,MATCH($A55+7,'Annual Returns'!$A$4:$A$157,0)))-Inputs!$B$2*Inputs!$B$3*(1+Inputs!$B$4)^7))</f>
        <v/>
      </c>
      <c r="K55" s="16">
        <f>IF(OR(9&gt;Inputs!$B$5,$B55=""),"",MAX(0,J55*(1+INDEX('Annual Returns'!$B$4:$B$157,MATCH($A55+8,'Annual Returns'!$A$4:$A$157,0)))-Inputs!$B$2*Inputs!$B$3*(1+Inputs!$B$4)^8))</f>
        <v/>
      </c>
      <c r="L55" s="16">
        <f>IF(OR(10&gt;Inputs!$B$5,$B55=""),"",MAX(0,K55*(1+INDEX('Annual Returns'!$B$4:$B$157,MATCH($A55+9,'Annual Returns'!$A$4:$A$157,0)))-Inputs!$B$2*Inputs!$B$3*(1+Inputs!$B$4)^9))</f>
        <v/>
      </c>
      <c r="M55" s="16">
        <f>IF(OR(11&gt;Inputs!$B$5,$B55=""),"",MAX(0,L55*(1+INDEX('Annual Returns'!$B$4:$B$157,MATCH($A55+10,'Annual Returns'!$A$4:$A$157,0)))-Inputs!$B$2*Inputs!$B$3*(1+Inputs!$B$4)^10))</f>
        <v/>
      </c>
      <c r="N55" s="16">
        <f>IF(OR(12&gt;Inputs!$B$5,$B55=""),"",MAX(0,M55*(1+INDEX('Annual Returns'!$B$4:$B$157,MATCH($A55+11,'Annual Returns'!$A$4:$A$157,0)))-Inputs!$B$2*Inputs!$B$3*(1+Inputs!$B$4)^11))</f>
        <v/>
      </c>
      <c r="O55" s="16">
        <f>IF(OR(13&gt;Inputs!$B$5,$B55=""),"",MAX(0,N55*(1+INDEX('Annual Returns'!$B$4:$B$157,MATCH($A55+12,'Annual Returns'!$A$4:$A$157,0)))-Inputs!$B$2*Inputs!$B$3*(1+Inputs!$B$4)^12))</f>
        <v/>
      </c>
      <c r="P55" s="16">
        <f>IF(OR(14&gt;Inputs!$B$5,$B55=""),"",MAX(0,O55*(1+INDEX('Annual Returns'!$B$4:$B$157,MATCH($A55+13,'Annual Returns'!$A$4:$A$157,0)))-Inputs!$B$2*Inputs!$B$3*(1+Inputs!$B$4)^13))</f>
        <v/>
      </c>
      <c r="Q55" s="16">
        <f>IF(OR(15&gt;Inputs!$B$5,$B55=""),"",MAX(0,P55*(1+INDEX('Annual Returns'!$B$4:$B$157,MATCH($A55+14,'Annual Returns'!$A$4:$A$157,0)))-Inputs!$B$2*Inputs!$B$3*(1+Inputs!$B$4)^14))</f>
        <v/>
      </c>
      <c r="R55" s="16">
        <f>IF(OR(16&gt;Inputs!$B$5,$B55=""),"",MAX(0,Q55*(1+INDEX('Annual Returns'!$B$4:$B$157,MATCH($A55+15,'Annual Returns'!$A$4:$A$157,0)))-Inputs!$B$2*Inputs!$B$3*(1+Inputs!$B$4)^15))</f>
        <v/>
      </c>
      <c r="S55" s="16">
        <f>IF(OR(17&gt;Inputs!$B$5,$B55=""),"",MAX(0,R55*(1+INDEX('Annual Returns'!$B$4:$B$157,MATCH($A55+16,'Annual Returns'!$A$4:$A$157,0)))-Inputs!$B$2*Inputs!$B$3*(1+Inputs!$B$4)^16))</f>
        <v/>
      </c>
      <c r="T55" s="16">
        <f>IF(OR(18&gt;Inputs!$B$5,$B55=""),"",MAX(0,S55*(1+INDEX('Annual Returns'!$B$4:$B$157,MATCH($A55+17,'Annual Returns'!$A$4:$A$157,0)))-Inputs!$B$2*Inputs!$B$3*(1+Inputs!$B$4)^17))</f>
        <v/>
      </c>
      <c r="U55" s="16">
        <f>IF(OR(19&gt;Inputs!$B$5,$B55=""),"",MAX(0,T55*(1+INDEX('Annual Returns'!$B$4:$B$157,MATCH($A55+18,'Annual Returns'!$A$4:$A$157,0)))-Inputs!$B$2*Inputs!$B$3*(1+Inputs!$B$4)^18))</f>
        <v/>
      </c>
      <c r="V55" s="16">
        <f>IF(OR(20&gt;Inputs!$B$5,$B55=""),"",MAX(0,U55*(1+INDEX('Annual Returns'!$B$4:$B$157,MATCH($A55+19,'Annual Returns'!$A$4:$A$157,0)))-Inputs!$B$2*Inputs!$B$3*(1+Inputs!$B$4)^19))</f>
        <v/>
      </c>
      <c r="W55" s="16">
        <f>IF(OR(21&gt;Inputs!$B$5,$B55=""),"",MAX(0,V55*(1+INDEX('Annual Returns'!$B$4:$B$157,MATCH($A55+20,'Annual Returns'!$A$4:$A$157,0)))-Inputs!$B$2*Inputs!$B$3*(1+Inputs!$B$4)^20))</f>
        <v/>
      </c>
      <c r="X55" s="16">
        <f>IF(OR(22&gt;Inputs!$B$5,$B55=""),"",MAX(0,W55*(1+INDEX('Annual Returns'!$B$4:$B$157,MATCH($A55+21,'Annual Returns'!$A$4:$A$157,0)))-Inputs!$B$2*Inputs!$B$3*(1+Inputs!$B$4)^21))</f>
        <v/>
      </c>
      <c r="Y55" s="16">
        <f>IF(OR(23&gt;Inputs!$B$5,$B55=""),"",MAX(0,X55*(1+INDEX('Annual Returns'!$B$4:$B$157,MATCH($A55+22,'Annual Returns'!$A$4:$A$157,0)))-Inputs!$B$2*Inputs!$B$3*(1+Inputs!$B$4)^22))</f>
        <v/>
      </c>
      <c r="Z55" s="16">
        <f>IF(OR(24&gt;Inputs!$B$5,$B55=""),"",MAX(0,Y55*(1+INDEX('Annual Returns'!$B$4:$B$157,MATCH($A55+23,'Annual Returns'!$A$4:$A$157,0)))-Inputs!$B$2*Inputs!$B$3*(1+Inputs!$B$4)^23))</f>
        <v/>
      </c>
      <c r="AA55" s="16">
        <f>IF(OR(25&gt;Inputs!$B$5,$B55=""),"",MAX(0,Z55*(1+INDEX('Annual Returns'!$B$4:$B$157,MATCH($A55+24,'Annual Returns'!$A$4:$A$157,0)))-Inputs!$B$2*Inputs!$B$3*(1+Inputs!$B$4)^24))</f>
        <v/>
      </c>
      <c r="AB55" s="16">
        <f>IF(OR(26&gt;Inputs!$B$5,$B55=""),"",MAX(0,AA55*(1+INDEX('Annual Returns'!$B$4:$B$157,MATCH($A55+25,'Annual Returns'!$A$4:$A$157,0)))-Inputs!$B$2*Inputs!$B$3*(1+Inputs!$B$4)^25))</f>
        <v/>
      </c>
      <c r="AC55" s="16">
        <f>IF(OR(27&gt;Inputs!$B$5,$B55=""),"",MAX(0,AB55*(1+INDEX('Annual Returns'!$B$4:$B$157,MATCH($A55+26,'Annual Returns'!$A$4:$A$157,0)))-Inputs!$B$2*Inputs!$B$3*(1+Inputs!$B$4)^26))</f>
        <v/>
      </c>
      <c r="AD55" s="16">
        <f>IF(OR(28&gt;Inputs!$B$5,$B55=""),"",MAX(0,AC55*(1+INDEX('Annual Returns'!$B$4:$B$157,MATCH($A55+27,'Annual Returns'!$A$4:$A$157,0)))-Inputs!$B$2*Inputs!$B$3*(1+Inputs!$B$4)^27))</f>
        <v/>
      </c>
      <c r="AE55" s="16">
        <f>IF(OR(29&gt;Inputs!$B$5,$B55=""),"",MAX(0,AD55*(1+INDEX('Annual Returns'!$B$4:$B$157,MATCH($A55+28,'Annual Returns'!$A$4:$A$157,0)))-Inputs!$B$2*Inputs!$B$3*(1+Inputs!$B$4)^28))</f>
        <v/>
      </c>
      <c r="AF55" s="16">
        <f>IF(OR(30&gt;Inputs!$B$5,$B55=""),"",MAX(0,AE55*(1+INDEX('Annual Returns'!$B$4:$B$157,MATCH($A55+29,'Annual Returns'!$A$4:$A$157,0)))-Inputs!$B$2*Inputs!$B$3*(1+Inputs!$B$4)^29))</f>
        <v/>
      </c>
      <c r="AG55" s="16">
        <f>IF(OR(31&gt;Inputs!$B$5,$B55=""),"",MAX(0,AF55*(1+INDEX('Annual Returns'!$B$4:$B$157,MATCH($A55+30,'Annual Returns'!$A$4:$A$157,0)))-Inputs!$B$2*Inputs!$B$3*(1+Inputs!$B$4)^30))</f>
        <v/>
      </c>
      <c r="AH55" s="16">
        <f>IF(OR(32&gt;Inputs!$B$5,$B55=""),"",MAX(0,AG55*(1+INDEX('Annual Returns'!$B$4:$B$157,MATCH($A55+31,'Annual Returns'!$A$4:$A$157,0)))-Inputs!$B$2*Inputs!$B$3*(1+Inputs!$B$4)^31))</f>
        <v/>
      </c>
      <c r="AI55" s="16">
        <f>IF(OR(33&gt;Inputs!$B$5,$B55=""),"",MAX(0,AH55*(1+INDEX('Annual Returns'!$B$4:$B$157,MATCH($A55+32,'Annual Returns'!$A$4:$A$157,0)))-Inputs!$B$2*Inputs!$B$3*(1+Inputs!$B$4)^32))</f>
        <v/>
      </c>
      <c r="AJ55" s="16">
        <f>IF(OR(34&gt;Inputs!$B$5,$B55=""),"",MAX(0,AI55*(1+INDEX('Annual Returns'!$B$4:$B$157,MATCH($A55+33,'Annual Returns'!$A$4:$A$157,0)))-Inputs!$B$2*Inputs!$B$3*(1+Inputs!$B$4)^33))</f>
        <v/>
      </c>
      <c r="AK55" s="16">
        <f>IF(OR(35&gt;Inputs!$B$5,$B55=""),"",MAX(0,AJ55*(1+INDEX('Annual Returns'!$B$4:$B$157,MATCH($A55+34,'Annual Returns'!$A$4:$A$157,0)))-Inputs!$B$2*Inputs!$B$3*(1+Inputs!$B$4)^34))</f>
        <v/>
      </c>
      <c r="AL55" s="16">
        <f>IF(OR(36&gt;Inputs!$B$5,$B55=""),"",MAX(0,AK55*(1+INDEX('Annual Returns'!$B$4:$B$157,MATCH($A55+35,'Annual Returns'!$A$4:$A$157,0)))-Inputs!$B$2*Inputs!$B$3*(1+Inputs!$B$4)^35))</f>
        <v/>
      </c>
      <c r="AM55" s="16">
        <f>IF(OR(37&gt;Inputs!$B$5,$B55=""),"",MAX(0,AL55*(1+INDEX('Annual Returns'!$B$4:$B$157,MATCH($A55+36,'Annual Returns'!$A$4:$A$157,0)))-Inputs!$B$2*Inputs!$B$3*(1+Inputs!$B$4)^36))</f>
        <v/>
      </c>
      <c r="AN55" s="16">
        <f>IF(OR(38&gt;Inputs!$B$5,$B55=""),"",MAX(0,AM55*(1+INDEX('Annual Returns'!$B$4:$B$157,MATCH($A55+37,'Annual Returns'!$A$4:$A$157,0)))-Inputs!$B$2*Inputs!$B$3*(1+Inputs!$B$4)^37))</f>
        <v/>
      </c>
      <c r="AO55" s="16">
        <f>IF(OR(39&gt;Inputs!$B$5,$B55=""),"",MAX(0,AN55*(1+INDEX('Annual Returns'!$B$4:$B$157,MATCH($A55+38,'Annual Returns'!$A$4:$A$157,0)))-Inputs!$B$2*Inputs!$B$3*(1+Inputs!$B$4)^38))</f>
        <v/>
      </c>
      <c r="AP55" s="16">
        <f>IF(OR(40&gt;Inputs!$B$5,$B55=""),"",MAX(0,AO55*(1+INDEX('Annual Returns'!$B$4:$B$157,MATCH($A55+39,'Annual Returns'!$A$4:$A$157,0)))-Inputs!$B$2*Inputs!$B$3*(1+Inputs!$B$4)^39))</f>
        <v/>
      </c>
      <c r="AQ55" s="16">
        <f>IF(OR(41&gt;Inputs!$B$5,$B55=""),"",MAX(0,AP55*(1+INDEX('Annual Returns'!$B$4:$B$157,MATCH($A55+40,'Annual Returns'!$A$4:$A$157,0)))-Inputs!$B$2*Inputs!$B$3*(1+Inputs!$B$4)^40))</f>
        <v/>
      </c>
      <c r="AR55" s="16">
        <f>IF(OR(42&gt;Inputs!$B$5,$B55=""),"",MAX(0,AQ55*(1+INDEX('Annual Returns'!$B$4:$B$157,MATCH($A55+41,'Annual Returns'!$A$4:$A$157,0)))-Inputs!$B$2*Inputs!$B$3*(1+Inputs!$B$4)^41))</f>
        <v/>
      </c>
      <c r="AS55" s="16">
        <f>IF(OR(43&gt;Inputs!$B$5,$B55=""),"",MAX(0,AR55*(1+INDEX('Annual Returns'!$B$4:$B$157,MATCH($A55+42,'Annual Returns'!$A$4:$A$157,0)))-Inputs!$B$2*Inputs!$B$3*(1+Inputs!$B$4)^42))</f>
        <v/>
      </c>
      <c r="AT55" s="16">
        <f>IF(OR(44&gt;Inputs!$B$5,$B55=""),"",MAX(0,AS55*(1+INDEX('Annual Returns'!$B$4:$B$157,MATCH($A55+43,'Annual Returns'!$A$4:$A$157,0)))-Inputs!$B$2*Inputs!$B$3*(1+Inputs!$B$4)^43))</f>
        <v/>
      </c>
      <c r="AU55" s="16">
        <f>IF(OR(45&gt;Inputs!$B$5,$B55=""),"",MAX(0,AT55*(1+INDEX('Annual Returns'!$B$4:$B$157,MATCH($A55+44,'Annual Returns'!$A$4:$A$157,0)))-Inputs!$B$2*Inputs!$B$3*(1+Inputs!$B$4)^44))</f>
        <v/>
      </c>
      <c r="AV55" s="16">
        <f>IF(OR(46&gt;Inputs!$B$5,$B55=""),"",MAX(0,AU55*(1+INDEX('Annual Returns'!$B$4:$B$157,MATCH($A55+45,'Annual Returns'!$A$4:$A$157,0)))-Inputs!$B$2*Inputs!$B$3*(1+Inputs!$B$4)^45))</f>
        <v/>
      </c>
      <c r="AW55" s="16">
        <f>IF(OR(47&gt;Inputs!$B$5,$B55=""),"",MAX(0,AV55*(1+INDEX('Annual Returns'!$B$4:$B$157,MATCH($A55+46,'Annual Returns'!$A$4:$A$157,0)))-Inputs!$B$2*Inputs!$B$3*(1+Inputs!$B$4)^46))</f>
        <v/>
      </c>
      <c r="AX55" s="16">
        <f>IF(OR(48&gt;Inputs!$B$5,$B55=""),"",MAX(0,AW55*(1+INDEX('Annual Returns'!$B$4:$B$157,MATCH($A55+47,'Annual Returns'!$A$4:$A$157,0)))-Inputs!$B$2*Inputs!$B$3*(1+Inputs!$B$4)^47))</f>
        <v/>
      </c>
      <c r="AY55" s="16">
        <f>IF(OR(49&gt;Inputs!$B$5,$B55=""),"",MAX(0,AX55*(1+INDEX('Annual Returns'!$B$4:$B$157,MATCH($A55+48,'Annual Returns'!$A$4:$A$157,0)))-Inputs!$B$2*Inputs!$B$3*(1+Inputs!$B$4)^48))</f>
        <v/>
      </c>
      <c r="AZ55" s="16">
        <f>IF(OR(50&gt;Inputs!$B$5,$B55=""),"",MAX(0,AY55*(1+INDEX('Annual Returns'!$B$4:$B$157,MATCH($A55+49,'Annual Returns'!$A$4:$A$157,0)))-Inputs!$B$2*Inputs!$B$3*(1+Inputs!$B$4)^49))</f>
        <v/>
      </c>
      <c r="BA55" s="16">
        <f>IF(B55="","",INDEX(C55:AZ55,Inputs!$B$5))</f>
        <v/>
      </c>
      <c r="BB55">
        <f>IF(BA55="","",IF(BA55&gt;0,1,0))</f>
        <v/>
      </c>
      <c r="BC55">
        <f>IF(BB55="","",IF(BB55=1,"",MATCH(0,C55:AZ55,0)))</f>
        <v/>
      </c>
    </row>
    <row r="56">
      <c r="A56" t="n">
        <v>1924</v>
      </c>
      <c r="B56" s="16">
        <f>IF(OR($A56+Inputs!$B$5-1&gt;Inputs!$B$7,Inputs!$B$5&gt;50),"",Inputs!$B$2)</f>
        <v/>
      </c>
      <c r="C56" s="16">
        <f>IF(OR(1&gt;Inputs!$B$5,$B56=""),"",MAX(0,B56*(1+INDEX('Annual Returns'!$B$4:$B$157,MATCH($A56+0,'Annual Returns'!$A$4:$A$157,0)))-Inputs!$B$2*Inputs!$B$3*(1+Inputs!$B$4)^0))</f>
        <v/>
      </c>
      <c r="D56" s="16">
        <f>IF(OR(2&gt;Inputs!$B$5,$B56=""),"",MAX(0,C56*(1+INDEX('Annual Returns'!$B$4:$B$157,MATCH($A56+1,'Annual Returns'!$A$4:$A$157,0)))-Inputs!$B$2*Inputs!$B$3*(1+Inputs!$B$4)^1))</f>
        <v/>
      </c>
      <c r="E56" s="16">
        <f>IF(OR(3&gt;Inputs!$B$5,$B56=""),"",MAX(0,D56*(1+INDEX('Annual Returns'!$B$4:$B$157,MATCH($A56+2,'Annual Returns'!$A$4:$A$157,0)))-Inputs!$B$2*Inputs!$B$3*(1+Inputs!$B$4)^2))</f>
        <v/>
      </c>
      <c r="F56" s="16">
        <f>IF(OR(4&gt;Inputs!$B$5,$B56=""),"",MAX(0,E56*(1+INDEX('Annual Returns'!$B$4:$B$157,MATCH($A56+3,'Annual Returns'!$A$4:$A$157,0)))-Inputs!$B$2*Inputs!$B$3*(1+Inputs!$B$4)^3))</f>
        <v/>
      </c>
      <c r="G56" s="16">
        <f>IF(OR(5&gt;Inputs!$B$5,$B56=""),"",MAX(0,F56*(1+INDEX('Annual Returns'!$B$4:$B$157,MATCH($A56+4,'Annual Returns'!$A$4:$A$157,0)))-Inputs!$B$2*Inputs!$B$3*(1+Inputs!$B$4)^4))</f>
        <v/>
      </c>
      <c r="H56" s="16">
        <f>IF(OR(6&gt;Inputs!$B$5,$B56=""),"",MAX(0,G56*(1+INDEX('Annual Returns'!$B$4:$B$157,MATCH($A56+5,'Annual Returns'!$A$4:$A$157,0)))-Inputs!$B$2*Inputs!$B$3*(1+Inputs!$B$4)^5))</f>
        <v/>
      </c>
      <c r="I56" s="16">
        <f>IF(OR(7&gt;Inputs!$B$5,$B56=""),"",MAX(0,H56*(1+INDEX('Annual Returns'!$B$4:$B$157,MATCH($A56+6,'Annual Returns'!$A$4:$A$157,0)))-Inputs!$B$2*Inputs!$B$3*(1+Inputs!$B$4)^6))</f>
        <v/>
      </c>
      <c r="J56" s="16">
        <f>IF(OR(8&gt;Inputs!$B$5,$B56=""),"",MAX(0,I56*(1+INDEX('Annual Returns'!$B$4:$B$157,MATCH($A56+7,'Annual Returns'!$A$4:$A$157,0)))-Inputs!$B$2*Inputs!$B$3*(1+Inputs!$B$4)^7))</f>
        <v/>
      </c>
      <c r="K56" s="16">
        <f>IF(OR(9&gt;Inputs!$B$5,$B56=""),"",MAX(0,J56*(1+INDEX('Annual Returns'!$B$4:$B$157,MATCH($A56+8,'Annual Returns'!$A$4:$A$157,0)))-Inputs!$B$2*Inputs!$B$3*(1+Inputs!$B$4)^8))</f>
        <v/>
      </c>
      <c r="L56" s="16">
        <f>IF(OR(10&gt;Inputs!$B$5,$B56=""),"",MAX(0,K56*(1+INDEX('Annual Returns'!$B$4:$B$157,MATCH($A56+9,'Annual Returns'!$A$4:$A$157,0)))-Inputs!$B$2*Inputs!$B$3*(1+Inputs!$B$4)^9))</f>
        <v/>
      </c>
      <c r="M56" s="16">
        <f>IF(OR(11&gt;Inputs!$B$5,$B56=""),"",MAX(0,L56*(1+INDEX('Annual Returns'!$B$4:$B$157,MATCH($A56+10,'Annual Returns'!$A$4:$A$157,0)))-Inputs!$B$2*Inputs!$B$3*(1+Inputs!$B$4)^10))</f>
        <v/>
      </c>
      <c r="N56" s="16">
        <f>IF(OR(12&gt;Inputs!$B$5,$B56=""),"",MAX(0,M56*(1+INDEX('Annual Returns'!$B$4:$B$157,MATCH($A56+11,'Annual Returns'!$A$4:$A$157,0)))-Inputs!$B$2*Inputs!$B$3*(1+Inputs!$B$4)^11))</f>
        <v/>
      </c>
      <c r="O56" s="16">
        <f>IF(OR(13&gt;Inputs!$B$5,$B56=""),"",MAX(0,N56*(1+INDEX('Annual Returns'!$B$4:$B$157,MATCH($A56+12,'Annual Returns'!$A$4:$A$157,0)))-Inputs!$B$2*Inputs!$B$3*(1+Inputs!$B$4)^12))</f>
        <v/>
      </c>
      <c r="P56" s="16">
        <f>IF(OR(14&gt;Inputs!$B$5,$B56=""),"",MAX(0,O56*(1+INDEX('Annual Returns'!$B$4:$B$157,MATCH($A56+13,'Annual Returns'!$A$4:$A$157,0)))-Inputs!$B$2*Inputs!$B$3*(1+Inputs!$B$4)^13))</f>
        <v/>
      </c>
      <c r="Q56" s="16">
        <f>IF(OR(15&gt;Inputs!$B$5,$B56=""),"",MAX(0,P56*(1+INDEX('Annual Returns'!$B$4:$B$157,MATCH($A56+14,'Annual Returns'!$A$4:$A$157,0)))-Inputs!$B$2*Inputs!$B$3*(1+Inputs!$B$4)^14))</f>
        <v/>
      </c>
      <c r="R56" s="16">
        <f>IF(OR(16&gt;Inputs!$B$5,$B56=""),"",MAX(0,Q56*(1+INDEX('Annual Returns'!$B$4:$B$157,MATCH($A56+15,'Annual Returns'!$A$4:$A$157,0)))-Inputs!$B$2*Inputs!$B$3*(1+Inputs!$B$4)^15))</f>
        <v/>
      </c>
      <c r="S56" s="16">
        <f>IF(OR(17&gt;Inputs!$B$5,$B56=""),"",MAX(0,R56*(1+INDEX('Annual Returns'!$B$4:$B$157,MATCH($A56+16,'Annual Returns'!$A$4:$A$157,0)))-Inputs!$B$2*Inputs!$B$3*(1+Inputs!$B$4)^16))</f>
        <v/>
      </c>
      <c r="T56" s="16">
        <f>IF(OR(18&gt;Inputs!$B$5,$B56=""),"",MAX(0,S56*(1+INDEX('Annual Returns'!$B$4:$B$157,MATCH($A56+17,'Annual Returns'!$A$4:$A$157,0)))-Inputs!$B$2*Inputs!$B$3*(1+Inputs!$B$4)^17))</f>
        <v/>
      </c>
      <c r="U56" s="16">
        <f>IF(OR(19&gt;Inputs!$B$5,$B56=""),"",MAX(0,T56*(1+INDEX('Annual Returns'!$B$4:$B$157,MATCH($A56+18,'Annual Returns'!$A$4:$A$157,0)))-Inputs!$B$2*Inputs!$B$3*(1+Inputs!$B$4)^18))</f>
        <v/>
      </c>
      <c r="V56" s="16">
        <f>IF(OR(20&gt;Inputs!$B$5,$B56=""),"",MAX(0,U56*(1+INDEX('Annual Returns'!$B$4:$B$157,MATCH($A56+19,'Annual Returns'!$A$4:$A$157,0)))-Inputs!$B$2*Inputs!$B$3*(1+Inputs!$B$4)^19))</f>
        <v/>
      </c>
      <c r="W56" s="16">
        <f>IF(OR(21&gt;Inputs!$B$5,$B56=""),"",MAX(0,V56*(1+INDEX('Annual Returns'!$B$4:$B$157,MATCH($A56+20,'Annual Returns'!$A$4:$A$157,0)))-Inputs!$B$2*Inputs!$B$3*(1+Inputs!$B$4)^20))</f>
        <v/>
      </c>
      <c r="X56" s="16">
        <f>IF(OR(22&gt;Inputs!$B$5,$B56=""),"",MAX(0,W56*(1+INDEX('Annual Returns'!$B$4:$B$157,MATCH($A56+21,'Annual Returns'!$A$4:$A$157,0)))-Inputs!$B$2*Inputs!$B$3*(1+Inputs!$B$4)^21))</f>
        <v/>
      </c>
      <c r="Y56" s="16">
        <f>IF(OR(23&gt;Inputs!$B$5,$B56=""),"",MAX(0,X56*(1+INDEX('Annual Returns'!$B$4:$B$157,MATCH($A56+22,'Annual Returns'!$A$4:$A$157,0)))-Inputs!$B$2*Inputs!$B$3*(1+Inputs!$B$4)^22))</f>
        <v/>
      </c>
      <c r="Z56" s="16">
        <f>IF(OR(24&gt;Inputs!$B$5,$B56=""),"",MAX(0,Y56*(1+INDEX('Annual Returns'!$B$4:$B$157,MATCH($A56+23,'Annual Returns'!$A$4:$A$157,0)))-Inputs!$B$2*Inputs!$B$3*(1+Inputs!$B$4)^23))</f>
        <v/>
      </c>
      <c r="AA56" s="16">
        <f>IF(OR(25&gt;Inputs!$B$5,$B56=""),"",MAX(0,Z56*(1+INDEX('Annual Returns'!$B$4:$B$157,MATCH($A56+24,'Annual Returns'!$A$4:$A$157,0)))-Inputs!$B$2*Inputs!$B$3*(1+Inputs!$B$4)^24))</f>
        <v/>
      </c>
      <c r="AB56" s="16">
        <f>IF(OR(26&gt;Inputs!$B$5,$B56=""),"",MAX(0,AA56*(1+INDEX('Annual Returns'!$B$4:$B$157,MATCH($A56+25,'Annual Returns'!$A$4:$A$157,0)))-Inputs!$B$2*Inputs!$B$3*(1+Inputs!$B$4)^25))</f>
        <v/>
      </c>
      <c r="AC56" s="16">
        <f>IF(OR(27&gt;Inputs!$B$5,$B56=""),"",MAX(0,AB56*(1+INDEX('Annual Returns'!$B$4:$B$157,MATCH($A56+26,'Annual Returns'!$A$4:$A$157,0)))-Inputs!$B$2*Inputs!$B$3*(1+Inputs!$B$4)^26))</f>
        <v/>
      </c>
      <c r="AD56" s="16">
        <f>IF(OR(28&gt;Inputs!$B$5,$B56=""),"",MAX(0,AC56*(1+INDEX('Annual Returns'!$B$4:$B$157,MATCH($A56+27,'Annual Returns'!$A$4:$A$157,0)))-Inputs!$B$2*Inputs!$B$3*(1+Inputs!$B$4)^27))</f>
        <v/>
      </c>
      <c r="AE56" s="16">
        <f>IF(OR(29&gt;Inputs!$B$5,$B56=""),"",MAX(0,AD56*(1+INDEX('Annual Returns'!$B$4:$B$157,MATCH($A56+28,'Annual Returns'!$A$4:$A$157,0)))-Inputs!$B$2*Inputs!$B$3*(1+Inputs!$B$4)^28))</f>
        <v/>
      </c>
      <c r="AF56" s="16">
        <f>IF(OR(30&gt;Inputs!$B$5,$B56=""),"",MAX(0,AE56*(1+INDEX('Annual Returns'!$B$4:$B$157,MATCH($A56+29,'Annual Returns'!$A$4:$A$157,0)))-Inputs!$B$2*Inputs!$B$3*(1+Inputs!$B$4)^29))</f>
        <v/>
      </c>
      <c r="AG56" s="16">
        <f>IF(OR(31&gt;Inputs!$B$5,$B56=""),"",MAX(0,AF56*(1+INDEX('Annual Returns'!$B$4:$B$157,MATCH($A56+30,'Annual Returns'!$A$4:$A$157,0)))-Inputs!$B$2*Inputs!$B$3*(1+Inputs!$B$4)^30))</f>
        <v/>
      </c>
      <c r="AH56" s="16">
        <f>IF(OR(32&gt;Inputs!$B$5,$B56=""),"",MAX(0,AG56*(1+INDEX('Annual Returns'!$B$4:$B$157,MATCH($A56+31,'Annual Returns'!$A$4:$A$157,0)))-Inputs!$B$2*Inputs!$B$3*(1+Inputs!$B$4)^31))</f>
        <v/>
      </c>
      <c r="AI56" s="16">
        <f>IF(OR(33&gt;Inputs!$B$5,$B56=""),"",MAX(0,AH56*(1+INDEX('Annual Returns'!$B$4:$B$157,MATCH($A56+32,'Annual Returns'!$A$4:$A$157,0)))-Inputs!$B$2*Inputs!$B$3*(1+Inputs!$B$4)^32))</f>
        <v/>
      </c>
      <c r="AJ56" s="16">
        <f>IF(OR(34&gt;Inputs!$B$5,$B56=""),"",MAX(0,AI56*(1+INDEX('Annual Returns'!$B$4:$B$157,MATCH($A56+33,'Annual Returns'!$A$4:$A$157,0)))-Inputs!$B$2*Inputs!$B$3*(1+Inputs!$B$4)^33))</f>
        <v/>
      </c>
      <c r="AK56" s="16">
        <f>IF(OR(35&gt;Inputs!$B$5,$B56=""),"",MAX(0,AJ56*(1+INDEX('Annual Returns'!$B$4:$B$157,MATCH($A56+34,'Annual Returns'!$A$4:$A$157,0)))-Inputs!$B$2*Inputs!$B$3*(1+Inputs!$B$4)^34))</f>
        <v/>
      </c>
      <c r="AL56" s="16">
        <f>IF(OR(36&gt;Inputs!$B$5,$B56=""),"",MAX(0,AK56*(1+INDEX('Annual Returns'!$B$4:$B$157,MATCH($A56+35,'Annual Returns'!$A$4:$A$157,0)))-Inputs!$B$2*Inputs!$B$3*(1+Inputs!$B$4)^35))</f>
        <v/>
      </c>
      <c r="AM56" s="16">
        <f>IF(OR(37&gt;Inputs!$B$5,$B56=""),"",MAX(0,AL56*(1+INDEX('Annual Returns'!$B$4:$B$157,MATCH($A56+36,'Annual Returns'!$A$4:$A$157,0)))-Inputs!$B$2*Inputs!$B$3*(1+Inputs!$B$4)^36))</f>
        <v/>
      </c>
      <c r="AN56" s="16">
        <f>IF(OR(38&gt;Inputs!$B$5,$B56=""),"",MAX(0,AM56*(1+INDEX('Annual Returns'!$B$4:$B$157,MATCH($A56+37,'Annual Returns'!$A$4:$A$157,0)))-Inputs!$B$2*Inputs!$B$3*(1+Inputs!$B$4)^37))</f>
        <v/>
      </c>
      <c r="AO56" s="16">
        <f>IF(OR(39&gt;Inputs!$B$5,$B56=""),"",MAX(0,AN56*(1+INDEX('Annual Returns'!$B$4:$B$157,MATCH($A56+38,'Annual Returns'!$A$4:$A$157,0)))-Inputs!$B$2*Inputs!$B$3*(1+Inputs!$B$4)^38))</f>
        <v/>
      </c>
      <c r="AP56" s="16">
        <f>IF(OR(40&gt;Inputs!$B$5,$B56=""),"",MAX(0,AO56*(1+INDEX('Annual Returns'!$B$4:$B$157,MATCH($A56+39,'Annual Returns'!$A$4:$A$157,0)))-Inputs!$B$2*Inputs!$B$3*(1+Inputs!$B$4)^39))</f>
        <v/>
      </c>
      <c r="AQ56" s="16">
        <f>IF(OR(41&gt;Inputs!$B$5,$B56=""),"",MAX(0,AP56*(1+INDEX('Annual Returns'!$B$4:$B$157,MATCH($A56+40,'Annual Returns'!$A$4:$A$157,0)))-Inputs!$B$2*Inputs!$B$3*(1+Inputs!$B$4)^40))</f>
        <v/>
      </c>
      <c r="AR56" s="16">
        <f>IF(OR(42&gt;Inputs!$B$5,$B56=""),"",MAX(0,AQ56*(1+INDEX('Annual Returns'!$B$4:$B$157,MATCH($A56+41,'Annual Returns'!$A$4:$A$157,0)))-Inputs!$B$2*Inputs!$B$3*(1+Inputs!$B$4)^41))</f>
        <v/>
      </c>
      <c r="AS56" s="16">
        <f>IF(OR(43&gt;Inputs!$B$5,$B56=""),"",MAX(0,AR56*(1+INDEX('Annual Returns'!$B$4:$B$157,MATCH($A56+42,'Annual Returns'!$A$4:$A$157,0)))-Inputs!$B$2*Inputs!$B$3*(1+Inputs!$B$4)^42))</f>
        <v/>
      </c>
      <c r="AT56" s="16">
        <f>IF(OR(44&gt;Inputs!$B$5,$B56=""),"",MAX(0,AS56*(1+INDEX('Annual Returns'!$B$4:$B$157,MATCH($A56+43,'Annual Returns'!$A$4:$A$157,0)))-Inputs!$B$2*Inputs!$B$3*(1+Inputs!$B$4)^43))</f>
        <v/>
      </c>
      <c r="AU56" s="16">
        <f>IF(OR(45&gt;Inputs!$B$5,$B56=""),"",MAX(0,AT56*(1+INDEX('Annual Returns'!$B$4:$B$157,MATCH($A56+44,'Annual Returns'!$A$4:$A$157,0)))-Inputs!$B$2*Inputs!$B$3*(1+Inputs!$B$4)^44))</f>
        <v/>
      </c>
      <c r="AV56" s="16">
        <f>IF(OR(46&gt;Inputs!$B$5,$B56=""),"",MAX(0,AU56*(1+INDEX('Annual Returns'!$B$4:$B$157,MATCH($A56+45,'Annual Returns'!$A$4:$A$157,0)))-Inputs!$B$2*Inputs!$B$3*(1+Inputs!$B$4)^45))</f>
        <v/>
      </c>
      <c r="AW56" s="16">
        <f>IF(OR(47&gt;Inputs!$B$5,$B56=""),"",MAX(0,AV56*(1+INDEX('Annual Returns'!$B$4:$B$157,MATCH($A56+46,'Annual Returns'!$A$4:$A$157,0)))-Inputs!$B$2*Inputs!$B$3*(1+Inputs!$B$4)^46))</f>
        <v/>
      </c>
      <c r="AX56" s="16">
        <f>IF(OR(48&gt;Inputs!$B$5,$B56=""),"",MAX(0,AW56*(1+INDEX('Annual Returns'!$B$4:$B$157,MATCH($A56+47,'Annual Returns'!$A$4:$A$157,0)))-Inputs!$B$2*Inputs!$B$3*(1+Inputs!$B$4)^47))</f>
        <v/>
      </c>
      <c r="AY56" s="16">
        <f>IF(OR(49&gt;Inputs!$B$5,$B56=""),"",MAX(0,AX56*(1+INDEX('Annual Returns'!$B$4:$B$157,MATCH($A56+48,'Annual Returns'!$A$4:$A$157,0)))-Inputs!$B$2*Inputs!$B$3*(1+Inputs!$B$4)^48))</f>
        <v/>
      </c>
      <c r="AZ56" s="16">
        <f>IF(OR(50&gt;Inputs!$B$5,$B56=""),"",MAX(0,AY56*(1+INDEX('Annual Returns'!$B$4:$B$157,MATCH($A56+49,'Annual Returns'!$A$4:$A$157,0)))-Inputs!$B$2*Inputs!$B$3*(1+Inputs!$B$4)^49))</f>
        <v/>
      </c>
      <c r="BA56" s="16">
        <f>IF(B56="","",INDEX(C56:AZ56,Inputs!$B$5))</f>
        <v/>
      </c>
      <c r="BB56">
        <f>IF(BA56="","",IF(BA56&gt;0,1,0))</f>
        <v/>
      </c>
      <c r="BC56">
        <f>IF(BB56="","",IF(BB56=1,"",MATCH(0,C56:AZ56,0)))</f>
        <v/>
      </c>
    </row>
    <row r="57">
      <c r="A57" t="n">
        <v>1925</v>
      </c>
      <c r="B57" s="16">
        <f>IF(OR($A57+Inputs!$B$5-1&gt;Inputs!$B$7,Inputs!$B$5&gt;50),"",Inputs!$B$2)</f>
        <v/>
      </c>
      <c r="C57" s="16">
        <f>IF(OR(1&gt;Inputs!$B$5,$B57=""),"",MAX(0,B57*(1+INDEX('Annual Returns'!$B$4:$B$157,MATCH($A57+0,'Annual Returns'!$A$4:$A$157,0)))-Inputs!$B$2*Inputs!$B$3*(1+Inputs!$B$4)^0))</f>
        <v/>
      </c>
      <c r="D57" s="16">
        <f>IF(OR(2&gt;Inputs!$B$5,$B57=""),"",MAX(0,C57*(1+INDEX('Annual Returns'!$B$4:$B$157,MATCH($A57+1,'Annual Returns'!$A$4:$A$157,0)))-Inputs!$B$2*Inputs!$B$3*(1+Inputs!$B$4)^1))</f>
        <v/>
      </c>
      <c r="E57" s="16">
        <f>IF(OR(3&gt;Inputs!$B$5,$B57=""),"",MAX(0,D57*(1+INDEX('Annual Returns'!$B$4:$B$157,MATCH($A57+2,'Annual Returns'!$A$4:$A$157,0)))-Inputs!$B$2*Inputs!$B$3*(1+Inputs!$B$4)^2))</f>
        <v/>
      </c>
      <c r="F57" s="16">
        <f>IF(OR(4&gt;Inputs!$B$5,$B57=""),"",MAX(0,E57*(1+INDEX('Annual Returns'!$B$4:$B$157,MATCH($A57+3,'Annual Returns'!$A$4:$A$157,0)))-Inputs!$B$2*Inputs!$B$3*(1+Inputs!$B$4)^3))</f>
        <v/>
      </c>
      <c r="G57" s="16">
        <f>IF(OR(5&gt;Inputs!$B$5,$B57=""),"",MAX(0,F57*(1+INDEX('Annual Returns'!$B$4:$B$157,MATCH($A57+4,'Annual Returns'!$A$4:$A$157,0)))-Inputs!$B$2*Inputs!$B$3*(1+Inputs!$B$4)^4))</f>
        <v/>
      </c>
      <c r="H57" s="16">
        <f>IF(OR(6&gt;Inputs!$B$5,$B57=""),"",MAX(0,G57*(1+INDEX('Annual Returns'!$B$4:$B$157,MATCH($A57+5,'Annual Returns'!$A$4:$A$157,0)))-Inputs!$B$2*Inputs!$B$3*(1+Inputs!$B$4)^5))</f>
        <v/>
      </c>
      <c r="I57" s="16">
        <f>IF(OR(7&gt;Inputs!$B$5,$B57=""),"",MAX(0,H57*(1+INDEX('Annual Returns'!$B$4:$B$157,MATCH($A57+6,'Annual Returns'!$A$4:$A$157,0)))-Inputs!$B$2*Inputs!$B$3*(1+Inputs!$B$4)^6))</f>
        <v/>
      </c>
      <c r="J57" s="16">
        <f>IF(OR(8&gt;Inputs!$B$5,$B57=""),"",MAX(0,I57*(1+INDEX('Annual Returns'!$B$4:$B$157,MATCH($A57+7,'Annual Returns'!$A$4:$A$157,0)))-Inputs!$B$2*Inputs!$B$3*(1+Inputs!$B$4)^7))</f>
        <v/>
      </c>
      <c r="K57" s="16">
        <f>IF(OR(9&gt;Inputs!$B$5,$B57=""),"",MAX(0,J57*(1+INDEX('Annual Returns'!$B$4:$B$157,MATCH($A57+8,'Annual Returns'!$A$4:$A$157,0)))-Inputs!$B$2*Inputs!$B$3*(1+Inputs!$B$4)^8))</f>
        <v/>
      </c>
      <c r="L57" s="16">
        <f>IF(OR(10&gt;Inputs!$B$5,$B57=""),"",MAX(0,K57*(1+INDEX('Annual Returns'!$B$4:$B$157,MATCH($A57+9,'Annual Returns'!$A$4:$A$157,0)))-Inputs!$B$2*Inputs!$B$3*(1+Inputs!$B$4)^9))</f>
        <v/>
      </c>
      <c r="M57" s="16">
        <f>IF(OR(11&gt;Inputs!$B$5,$B57=""),"",MAX(0,L57*(1+INDEX('Annual Returns'!$B$4:$B$157,MATCH($A57+10,'Annual Returns'!$A$4:$A$157,0)))-Inputs!$B$2*Inputs!$B$3*(1+Inputs!$B$4)^10))</f>
        <v/>
      </c>
      <c r="N57" s="16">
        <f>IF(OR(12&gt;Inputs!$B$5,$B57=""),"",MAX(0,M57*(1+INDEX('Annual Returns'!$B$4:$B$157,MATCH($A57+11,'Annual Returns'!$A$4:$A$157,0)))-Inputs!$B$2*Inputs!$B$3*(1+Inputs!$B$4)^11))</f>
        <v/>
      </c>
      <c r="O57" s="16">
        <f>IF(OR(13&gt;Inputs!$B$5,$B57=""),"",MAX(0,N57*(1+INDEX('Annual Returns'!$B$4:$B$157,MATCH($A57+12,'Annual Returns'!$A$4:$A$157,0)))-Inputs!$B$2*Inputs!$B$3*(1+Inputs!$B$4)^12))</f>
        <v/>
      </c>
      <c r="P57" s="16">
        <f>IF(OR(14&gt;Inputs!$B$5,$B57=""),"",MAX(0,O57*(1+INDEX('Annual Returns'!$B$4:$B$157,MATCH($A57+13,'Annual Returns'!$A$4:$A$157,0)))-Inputs!$B$2*Inputs!$B$3*(1+Inputs!$B$4)^13))</f>
        <v/>
      </c>
      <c r="Q57" s="16">
        <f>IF(OR(15&gt;Inputs!$B$5,$B57=""),"",MAX(0,P57*(1+INDEX('Annual Returns'!$B$4:$B$157,MATCH($A57+14,'Annual Returns'!$A$4:$A$157,0)))-Inputs!$B$2*Inputs!$B$3*(1+Inputs!$B$4)^14))</f>
        <v/>
      </c>
      <c r="R57" s="16">
        <f>IF(OR(16&gt;Inputs!$B$5,$B57=""),"",MAX(0,Q57*(1+INDEX('Annual Returns'!$B$4:$B$157,MATCH($A57+15,'Annual Returns'!$A$4:$A$157,0)))-Inputs!$B$2*Inputs!$B$3*(1+Inputs!$B$4)^15))</f>
        <v/>
      </c>
      <c r="S57" s="16">
        <f>IF(OR(17&gt;Inputs!$B$5,$B57=""),"",MAX(0,R57*(1+INDEX('Annual Returns'!$B$4:$B$157,MATCH($A57+16,'Annual Returns'!$A$4:$A$157,0)))-Inputs!$B$2*Inputs!$B$3*(1+Inputs!$B$4)^16))</f>
        <v/>
      </c>
      <c r="T57" s="16">
        <f>IF(OR(18&gt;Inputs!$B$5,$B57=""),"",MAX(0,S57*(1+INDEX('Annual Returns'!$B$4:$B$157,MATCH($A57+17,'Annual Returns'!$A$4:$A$157,0)))-Inputs!$B$2*Inputs!$B$3*(1+Inputs!$B$4)^17))</f>
        <v/>
      </c>
      <c r="U57" s="16">
        <f>IF(OR(19&gt;Inputs!$B$5,$B57=""),"",MAX(0,T57*(1+INDEX('Annual Returns'!$B$4:$B$157,MATCH($A57+18,'Annual Returns'!$A$4:$A$157,0)))-Inputs!$B$2*Inputs!$B$3*(1+Inputs!$B$4)^18))</f>
        <v/>
      </c>
      <c r="V57" s="16">
        <f>IF(OR(20&gt;Inputs!$B$5,$B57=""),"",MAX(0,U57*(1+INDEX('Annual Returns'!$B$4:$B$157,MATCH($A57+19,'Annual Returns'!$A$4:$A$157,0)))-Inputs!$B$2*Inputs!$B$3*(1+Inputs!$B$4)^19))</f>
        <v/>
      </c>
      <c r="W57" s="16">
        <f>IF(OR(21&gt;Inputs!$B$5,$B57=""),"",MAX(0,V57*(1+INDEX('Annual Returns'!$B$4:$B$157,MATCH($A57+20,'Annual Returns'!$A$4:$A$157,0)))-Inputs!$B$2*Inputs!$B$3*(1+Inputs!$B$4)^20))</f>
        <v/>
      </c>
      <c r="X57" s="16">
        <f>IF(OR(22&gt;Inputs!$B$5,$B57=""),"",MAX(0,W57*(1+INDEX('Annual Returns'!$B$4:$B$157,MATCH($A57+21,'Annual Returns'!$A$4:$A$157,0)))-Inputs!$B$2*Inputs!$B$3*(1+Inputs!$B$4)^21))</f>
        <v/>
      </c>
      <c r="Y57" s="16">
        <f>IF(OR(23&gt;Inputs!$B$5,$B57=""),"",MAX(0,X57*(1+INDEX('Annual Returns'!$B$4:$B$157,MATCH($A57+22,'Annual Returns'!$A$4:$A$157,0)))-Inputs!$B$2*Inputs!$B$3*(1+Inputs!$B$4)^22))</f>
        <v/>
      </c>
      <c r="Z57" s="16">
        <f>IF(OR(24&gt;Inputs!$B$5,$B57=""),"",MAX(0,Y57*(1+INDEX('Annual Returns'!$B$4:$B$157,MATCH($A57+23,'Annual Returns'!$A$4:$A$157,0)))-Inputs!$B$2*Inputs!$B$3*(1+Inputs!$B$4)^23))</f>
        <v/>
      </c>
      <c r="AA57" s="16">
        <f>IF(OR(25&gt;Inputs!$B$5,$B57=""),"",MAX(0,Z57*(1+INDEX('Annual Returns'!$B$4:$B$157,MATCH($A57+24,'Annual Returns'!$A$4:$A$157,0)))-Inputs!$B$2*Inputs!$B$3*(1+Inputs!$B$4)^24))</f>
        <v/>
      </c>
      <c r="AB57" s="16">
        <f>IF(OR(26&gt;Inputs!$B$5,$B57=""),"",MAX(0,AA57*(1+INDEX('Annual Returns'!$B$4:$B$157,MATCH($A57+25,'Annual Returns'!$A$4:$A$157,0)))-Inputs!$B$2*Inputs!$B$3*(1+Inputs!$B$4)^25))</f>
        <v/>
      </c>
      <c r="AC57" s="16">
        <f>IF(OR(27&gt;Inputs!$B$5,$B57=""),"",MAX(0,AB57*(1+INDEX('Annual Returns'!$B$4:$B$157,MATCH($A57+26,'Annual Returns'!$A$4:$A$157,0)))-Inputs!$B$2*Inputs!$B$3*(1+Inputs!$B$4)^26))</f>
        <v/>
      </c>
      <c r="AD57" s="16">
        <f>IF(OR(28&gt;Inputs!$B$5,$B57=""),"",MAX(0,AC57*(1+INDEX('Annual Returns'!$B$4:$B$157,MATCH($A57+27,'Annual Returns'!$A$4:$A$157,0)))-Inputs!$B$2*Inputs!$B$3*(1+Inputs!$B$4)^27))</f>
        <v/>
      </c>
      <c r="AE57" s="16">
        <f>IF(OR(29&gt;Inputs!$B$5,$B57=""),"",MAX(0,AD57*(1+INDEX('Annual Returns'!$B$4:$B$157,MATCH($A57+28,'Annual Returns'!$A$4:$A$157,0)))-Inputs!$B$2*Inputs!$B$3*(1+Inputs!$B$4)^28))</f>
        <v/>
      </c>
      <c r="AF57" s="16">
        <f>IF(OR(30&gt;Inputs!$B$5,$B57=""),"",MAX(0,AE57*(1+INDEX('Annual Returns'!$B$4:$B$157,MATCH($A57+29,'Annual Returns'!$A$4:$A$157,0)))-Inputs!$B$2*Inputs!$B$3*(1+Inputs!$B$4)^29))</f>
        <v/>
      </c>
      <c r="AG57" s="16">
        <f>IF(OR(31&gt;Inputs!$B$5,$B57=""),"",MAX(0,AF57*(1+INDEX('Annual Returns'!$B$4:$B$157,MATCH($A57+30,'Annual Returns'!$A$4:$A$157,0)))-Inputs!$B$2*Inputs!$B$3*(1+Inputs!$B$4)^30))</f>
        <v/>
      </c>
      <c r="AH57" s="16">
        <f>IF(OR(32&gt;Inputs!$B$5,$B57=""),"",MAX(0,AG57*(1+INDEX('Annual Returns'!$B$4:$B$157,MATCH($A57+31,'Annual Returns'!$A$4:$A$157,0)))-Inputs!$B$2*Inputs!$B$3*(1+Inputs!$B$4)^31))</f>
        <v/>
      </c>
      <c r="AI57" s="16">
        <f>IF(OR(33&gt;Inputs!$B$5,$B57=""),"",MAX(0,AH57*(1+INDEX('Annual Returns'!$B$4:$B$157,MATCH($A57+32,'Annual Returns'!$A$4:$A$157,0)))-Inputs!$B$2*Inputs!$B$3*(1+Inputs!$B$4)^32))</f>
        <v/>
      </c>
      <c r="AJ57" s="16">
        <f>IF(OR(34&gt;Inputs!$B$5,$B57=""),"",MAX(0,AI57*(1+INDEX('Annual Returns'!$B$4:$B$157,MATCH($A57+33,'Annual Returns'!$A$4:$A$157,0)))-Inputs!$B$2*Inputs!$B$3*(1+Inputs!$B$4)^33))</f>
        <v/>
      </c>
      <c r="AK57" s="16">
        <f>IF(OR(35&gt;Inputs!$B$5,$B57=""),"",MAX(0,AJ57*(1+INDEX('Annual Returns'!$B$4:$B$157,MATCH($A57+34,'Annual Returns'!$A$4:$A$157,0)))-Inputs!$B$2*Inputs!$B$3*(1+Inputs!$B$4)^34))</f>
        <v/>
      </c>
      <c r="AL57" s="16">
        <f>IF(OR(36&gt;Inputs!$B$5,$B57=""),"",MAX(0,AK57*(1+INDEX('Annual Returns'!$B$4:$B$157,MATCH($A57+35,'Annual Returns'!$A$4:$A$157,0)))-Inputs!$B$2*Inputs!$B$3*(1+Inputs!$B$4)^35))</f>
        <v/>
      </c>
      <c r="AM57" s="16">
        <f>IF(OR(37&gt;Inputs!$B$5,$B57=""),"",MAX(0,AL57*(1+INDEX('Annual Returns'!$B$4:$B$157,MATCH($A57+36,'Annual Returns'!$A$4:$A$157,0)))-Inputs!$B$2*Inputs!$B$3*(1+Inputs!$B$4)^36))</f>
        <v/>
      </c>
      <c r="AN57" s="16">
        <f>IF(OR(38&gt;Inputs!$B$5,$B57=""),"",MAX(0,AM57*(1+INDEX('Annual Returns'!$B$4:$B$157,MATCH($A57+37,'Annual Returns'!$A$4:$A$157,0)))-Inputs!$B$2*Inputs!$B$3*(1+Inputs!$B$4)^37))</f>
        <v/>
      </c>
      <c r="AO57" s="16">
        <f>IF(OR(39&gt;Inputs!$B$5,$B57=""),"",MAX(0,AN57*(1+INDEX('Annual Returns'!$B$4:$B$157,MATCH($A57+38,'Annual Returns'!$A$4:$A$157,0)))-Inputs!$B$2*Inputs!$B$3*(1+Inputs!$B$4)^38))</f>
        <v/>
      </c>
      <c r="AP57" s="16">
        <f>IF(OR(40&gt;Inputs!$B$5,$B57=""),"",MAX(0,AO57*(1+INDEX('Annual Returns'!$B$4:$B$157,MATCH($A57+39,'Annual Returns'!$A$4:$A$157,0)))-Inputs!$B$2*Inputs!$B$3*(1+Inputs!$B$4)^39))</f>
        <v/>
      </c>
      <c r="AQ57" s="16">
        <f>IF(OR(41&gt;Inputs!$B$5,$B57=""),"",MAX(0,AP57*(1+INDEX('Annual Returns'!$B$4:$B$157,MATCH($A57+40,'Annual Returns'!$A$4:$A$157,0)))-Inputs!$B$2*Inputs!$B$3*(1+Inputs!$B$4)^40))</f>
        <v/>
      </c>
      <c r="AR57" s="16">
        <f>IF(OR(42&gt;Inputs!$B$5,$B57=""),"",MAX(0,AQ57*(1+INDEX('Annual Returns'!$B$4:$B$157,MATCH($A57+41,'Annual Returns'!$A$4:$A$157,0)))-Inputs!$B$2*Inputs!$B$3*(1+Inputs!$B$4)^41))</f>
        <v/>
      </c>
      <c r="AS57" s="16">
        <f>IF(OR(43&gt;Inputs!$B$5,$B57=""),"",MAX(0,AR57*(1+INDEX('Annual Returns'!$B$4:$B$157,MATCH($A57+42,'Annual Returns'!$A$4:$A$157,0)))-Inputs!$B$2*Inputs!$B$3*(1+Inputs!$B$4)^42))</f>
        <v/>
      </c>
      <c r="AT57" s="16">
        <f>IF(OR(44&gt;Inputs!$B$5,$B57=""),"",MAX(0,AS57*(1+INDEX('Annual Returns'!$B$4:$B$157,MATCH($A57+43,'Annual Returns'!$A$4:$A$157,0)))-Inputs!$B$2*Inputs!$B$3*(1+Inputs!$B$4)^43))</f>
        <v/>
      </c>
      <c r="AU57" s="16">
        <f>IF(OR(45&gt;Inputs!$B$5,$B57=""),"",MAX(0,AT57*(1+INDEX('Annual Returns'!$B$4:$B$157,MATCH($A57+44,'Annual Returns'!$A$4:$A$157,0)))-Inputs!$B$2*Inputs!$B$3*(1+Inputs!$B$4)^44))</f>
        <v/>
      </c>
      <c r="AV57" s="16">
        <f>IF(OR(46&gt;Inputs!$B$5,$B57=""),"",MAX(0,AU57*(1+INDEX('Annual Returns'!$B$4:$B$157,MATCH($A57+45,'Annual Returns'!$A$4:$A$157,0)))-Inputs!$B$2*Inputs!$B$3*(1+Inputs!$B$4)^45))</f>
        <v/>
      </c>
      <c r="AW57" s="16">
        <f>IF(OR(47&gt;Inputs!$B$5,$B57=""),"",MAX(0,AV57*(1+INDEX('Annual Returns'!$B$4:$B$157,MATCH($A57+46,'Annual Returns'!$A$4:$A$157,0)))-Inputs!$B$2*Inputs!$B$3*(1+Inputs!$B$4)^46))</f>
        <v/>
      </c>
      <c r="AX57" s="16">
        <f>IF(OR(48&gt;Inputs!$B$5,$B57=""),"",MAX(0,AW57*(1+INDEX('Annual Returns'!$B$4:$B$157,MATCH($A57+47,'Annual Returns'!$A$4:$A$157,0)))-Inputs!$B$2*Inputs!$B$3*(1+Inputs!$B$4)^47))</f>
        <v/>
      </c>
      <c r="AY57" s="16">
        <f>IF(OR(49&gt;Inputs!$B$5,$B57=""),"",MAX(0,AX57*(1+INDEX('Annual Returns'!$B$4:$B$157,MATCH($A57+48,'Annual Returns'!$A$4:$A$157,0)))-Inputs!$B$2*Inputs!$B$3*(1+Inputs!$B$4)^48))</f>
        <v/>
      </c>
      <c r="AZ57" s="16">
        <f>IF(OR(50&gt;Inputs!$B$5,$B57=""),"",MAX(0,AY57*(1+INDEX('Annual Returns'!$B$4:$B$157,MATCH($A57+49,'Annual Returns'!$A$4:$A$157,0)))-Inputs!$B$2*Inputs!$B$3*(1+Inputs!$B$4)^49))</f>
        <v/>
      </c>
      <c r="BA57" s="16">
        <f>IF(B57="","",INDEX(C57:AZ57,Inputs!$B$5))</f>
        <v/>
      </c>
      <c r="BB57">
        <f>IF(BA57="","",IF(BA57&gt;0,1,0))</f>
        <v/>
      </c>
      <c r="BC57">
        <f>IF(BB57="","",IF(BB57=1,"",MATCH(0,C57:AZ57,0)))</f>
        <v/>
      </c>
    </row>
    <row r="58">
      <c r="A58" t="n">
        <v>1926</v>
      </c>
      <c r="B58" s="16">
        <f>IF(OR($A58+Inputs!$B$5-1&gt;Inputs!$B$7,Inputs!$B$5&gt;50),"",Inputs!$B$2)</f>
        <v/>
      </c>
      <c r="C58" s="16">
        <f>IF(OR(1&gt;Inputs!$B$5,$B58=""),"",MAX(0,B58*(1+INDEX('Annual Returns'!$B$4:$B$157,MATCH($A58+0,'Annual Returns'!$A$4:$A$157,0)))-Inputs!$B$2*Inputs!$B$3*(1+Inputs!$B$4)^0))</f>
        <v/>
      </c>
      <c r="D58" s="16">
        <f>IF(OR(2&gt;Inputs!$B$5,$B58=""),"",MAX(0,C58*(1+INDEX('Annual Returns'!$B$4:$B$157,MATCH($A58+1,'Annual Returns'!$A$4:$A$157,0)))-Inputs!$B$2*Inputs!$B$3*(1+Inputs!$B$4)^1))</f>
        <v/>
      </c>
      <c r="E58" s="16">
        <f>IF(OR(3&gt;Inputs!$B$5,$B58=""),"",MAX(0,D58*(1+INDEX('Annual Returns'!$B$4:$B$157,MATCH($A58+2,'Annual Returns'!$A$4:$A$157,0)))-Inputs!$B$2*Inputs!$B$3*(1+Inputs!$B$4)^2))</f>
        <v/>
      </c>
      <c r="F58" s="16">
        <f>IF(OR(4&gt;Inputs!$B$5,$B58=""),"",MAX(0,E58*(1+INDEX('Annual Returns'!$B$4:$B$157,MATCH($A58+3,'Annual Returns'!$A$4:$A$157,0)))-Inputs!$B$2*Inputs!$B$3*(1+Inputs!$B$4)^3))</f>
        <v/>
      </c>
      <c r="G58" s="16">
        <f>IF(OR(5&gt;Inputs!$B$5,$B58=""),"",MAX(0,F58*(1+INDEX('Annual Returns'!$B$4:$B$157,MATCH($A58+4,'Annual Returns'!$A$4:$A$157,0)))-Inputs!$B$2*Inputs!$B$3*(1+Inputs!$B$4)^4))</f>
        <v/>
      </c>
      <c r="H58" s="16">
        <f>IF(OR(6&gt;Inputs!$B$5,$B58=""),"",MAX(0,G58*(1+INDEX('Annual Returns'!$B$4:$B$157,MATCH($A58+5,'Annual Returns'!$A$4:$A$157,0)))-Inputs!$B$2*Inputs!$B$3*(1+Inputs!$B$4)^5))</f>
        <v/>
      </c>
      <c r="I58" s="16">
        <f>IF(OR(7&gt;Inputs!$B$5,$B58=""),"",MAX(0,H58*(1+INDEX('Annual Returns'!$B$4:$B$157,MATCH($A58+6,'Annual Returns'!$A$4:$A$157,0)))-Inputs!$B$2*Inputs!$B$3*(1+Inputs!$B$4)^6))</f>
        <v/>
      </c>
      <c r="J58" s="16">
        <f>IF(OR(8&gt;Inputs!$B$5,$B58=""),"",MAX(0,I58*(1+INDEX('Annual Returns'!$B$4:$B$157,MATCH($A58+7,'Annual Returns'!$A$4:$A$157,0)))-Inputs!$B$2*Inputs!$B$3*(1+Inputs!$B$4)^7))</f>
        <v/>
      </c>
      <c r="K58" s="16">
        <f>IF(OR(9&gt;Inputs!$B$5,$B58=""),"",MAX(0,J58*(1+INDEX('Annual Returns'!$B$4:$B$157,MATCH($A58+8,'Annual Returns'!$A$4:$A$157,0)))-Inputs!$B$2*Inputs!$B$3*(1+Inputs!$B$4)^8))</f>
        <v/>
      </c>
      <c r="L58" s="16">
        <f>IF(OR(10&gt;Inputs!$B$5,$B58=""),"",MAX(0,K58*(1+INDEX('Annual Returns'!$B$4:$B$157,MATCH($A58+9,'Annual Returns'!$A$4:$A$157,0)))-Inputs!$B$2*Inputs!$B$3*(1+Inputs!$B$4)^9))</f>
        <v/>
      </c>
      <c r="M58" s="16">
        <f>IF(OR(11&gt;Inputs!$B$5,$B58=""),"",MAX(0,L58*(1+INDEX('Annual Returns'!$B$4:$B$157,MATCH($A58+10,'Annual Returns'!$A$4:$A$157,0)))-Inputs!$B$2*Inputs!$B$3*(1+Inputs!$B$4)^10))</f>
        <v/>
      </c>
      <c r="N58" s="16">
        <f>IF(OR(12&gt;Inputs!$B$5,$B58=""),"",MAX(0,M58*(1+INDEX('Annual Returns'!$B$4:$B$157,MATCH($A58+11,'Annual Returns'!$A$4:$A$157,0)))-Inputs!$B$2*Inputs!$B$3*(1+Inputs!$B$4)^11))</f>
        <v/>
      </c>
      <c r="O58" s="16">
        <f>IF(OR(13&gt;Inputs!$B$5,$B58=""),"",MAX(0,N58*(1+INDEX('Annual Returns'!$B$4:$B$157,MATCH($A58+12,'Annual Returns'!$A$4:$A$157,0)))-Inputs!$B$2*Inputs!$B$3*(1+Inputs!$B$4)^12))</f>
        <v/>
      </c>
      <c r="P58" s="16">
        <f>IF(OR(14&gt;Inputs!$B$5,$B58=""),"",MAX(0,O58*(1+INDEX('Annual Returns'!$B$4:$B$157,MATCH($A58+13,'Annual Returns'!$A$4:$A$157,0)))-Inputs!$B$2*Inputs!$B$3*(1+Inputs!$B$4)^13))</f>
        <v/>
      </c>
      <c r="Q58" s="16">
        <f>IF(OR(15&gt;Inputs!$B$5,$B58=""),"",MAX(0,P58*(1+INDEX('Annual Returns'!$B$4:$B$157,MATCH($A58+14,'Annual Returns'!$A$4:$A$157,0)))-Inputs!$B$2*Inputs!$B$3*(1+Inputs!$B$4)^14))</f>
        <v/>
      </c>
      <c r="R58" s="16">
        <f>IF(OR(16&gt;Inputs!$B$5,$B58=""),"",MAX(0,Q58*(1+INDEX('Annual Returns'!$B$4:$B$157,MATCH($A58+15,'Annual Returns'!$A$4:$A$157,0)))-Inputs!$B$2*Inputs!$B$3*(1+Inputs!$B$4)^15))</f>
        <v/>
      </c>
      <c r="S58" s="16">
        <f>IF(OR(17&gt;Inputs!$B$5,$B58=""),"",MAX(0,R58*(1+INDEX('Annual Returns'!$B$4:$B$157,MATCH($A58+16,'Annual Returns'!$A$4:$A$157,0)))-Inputs!$B$2*Inputs!$B$3*(1+Inputs!$B$4)^16))</f>
        <v/>
      </c>
      <c r="T58" s="16">
        <f>IF(OR(18&gt;Inputs!$B$5,$B58=""),"",MAX(0,S58*(1+INDEX('Annual Returns'!$B$4:$B$157,MATCH($A58+17,'Annual Returns'!$A$4:$A$157,0)))-Inputs!$B$2*Inputs!$B$3*(1+Inputs!$B$4)^17))</f>
        <v/>
      </c>
      <c r="U58" s="16">
        <f>IF(OR(19&gt;Inputs!$B$5,$B58=""),"",MAX(0,T58*(1+INDEX('Annual Returns'!$B$4:$B$157,MATCH($A58+18,'Annual Returns'!$A$4:$A$157,0)))-Inputs!$B$2*Inputs!$B$3*(1+Inputs!$B$4)^18))</f>
        <v/>
      </c>
      <c r="V58" s="16">
        <f>IF(OR(20&gt;Inputs!$B$5,$B58=""),"",MAX(0,U58*(1+INDEX('Annual Returns'!$B$4:$B$157,MATCH($A58+19,'Annual Returns'!$A$4:$A$157,0)))-Inputs!$B$2*Inputs!$B$3*(1+Inputs!$B$4)^19))</f>
        <v/>
      </c>
      <c r="W58" s="16">
        <f>IF(OR(21&gt;Inputs!$B$5,$B58=""),"",MAX(0,V58*(1+INDEX('Annual Returns'!$B$4:$B$157,MATCH($A58+20,'Annual Returns'!$A$4:$A$157,0)))-Inputs!$B$2*Inputs!$B$3*(1+Inputs!$B$4)^20))</f>
        <v/>
      </c>
      <c r="X58" s="16">
        <f>IF(OR(22&gt;Inputs!$B$5,$B58=""),"",MAX(0,W58*(1+INDEX('Annual Returns'!$B$4:$B$157,MATCH($A58+21,'Annual Returns'!$A$4:$A$157,0)))-Inputs!$B$2*Inputs!$B$3*(1+Inputs!$B$4)^21))</f>
        <v/>
      </c>
      <c r="Y58" s="16">
        <f>IF(OR(23&gt;Inputs!$B$5,$B58=""),"",MAX(0,X58*(1+INDEX('Annual Returns'!$B$4:$B$157,MATCH($A58+22,'Annual Returns'!$A$4:$A$157,0)))-Inputs!$B$2*Inputs!$B$3*(1+Inputs!$B$4)^22))</f>
        <v/>
      </c>
      <c r="Z58" s="16">
        <f>IF(OR(24&gt;Inputs!$B$5,$B58=""),"",MAX(0,Y58*(1+INDEX('Annual Returns'!$B$4:$B$157,MATCH($A58+23,'Annual Returns'!$A$4:$A$157,0)))-Inputs!$B$2*Inputs!$B$3*(1+Inputs!$B$4)^23))</f>
        <v/>
      </c>
      <c r="AA58" s="16">
        <f>IF(OR(25&gt;Inputs!$B$5,$B58=""),"",MAX(0,Z58*(1+INDEX('Annual Returns'!$B$4:$B$157,MATCH($A58+24,'Annual Returns'!$A$4:$A$157,0)))-Inputs!$B$2*Inputs!$B$3*(1+Inputs!$B$4)^24))</f>
        <v/>
      </c>
      <c r="AB58" s="16">
        <f>IF(OR(26&gt;Inputs!$B$5,$B58=""),"",MAX(0,AA58*(1+INDEX('Annual Returns'!$B$4:$B$157,MATCH($A58+25,'Annual Returns'!$A$4:$A$157,0)))-Inputs!$B$2*Inputs!$B$3*(1+Inputs!$B$4)^25))</f>
        <v/>
      </c>
      <c r="AC58" s="16">
        <f>IF(OR(27&gt;Inputs!$B$5,$B58=""),"",MAX(0,AB58*(1+INDEX('Annual Returns'!$B$4:$B$157,MATCH($A58+26,'Annual Returns'!$A$4:$A$157,0)))-Inputs!$B$2*Inputs!$B$3*(1+Inputs!$B$4)^26))</f>
        <v/>
      </c>
      <c r="AD58" s="16">
        <f>IF(OR(28&gt;Inputs!$B$5,$B58=""),"",MAX(0,AC58*(1+INDEX('Annual Returns'!$B$4:$B$157,MATCH($A58+27,'Annual Returns'!$A$4:$A$157,0)))-Inputs!$B$2*Inputs!$B$3*(1+Inputs!$B$4)^27))</f>
        <v/>
      </c>
      <c r="AE58" s="16">
        <f>IF(OR(29&gt;Inputs!$B$5,$B58=""),"",MAX(0,AD58*(1+INDEX('Annual Returns'!$B$4:$B$157,MATCH($A58+28,'Annual Returns'!$A$4:$A$157,0)))-Inputs!$B$2*Inputs!$B$3*(1+Inputs!$B$4)^28))</f>
        <v/>
      </c>
      <c r="AF58" s="16">
        <f>IF(OR(30&gt;Inputs!$B$5,$B58=""),"",MAX(0,AE58*(1+INDEX('Annual Returns'!$B$4:$B$157,MATCH($A58+29,'Annual Returns'!$A$4:$A$157,0)))-Inputs!$B$2*Inputs!$B$3*(1+Inputs!$B$4)^29))</f>
        <v/>
      </c>
      <c r="AG58" s="16">
        <f>IF(OR(31&gt;Inputs!$B$5,$B58=""),"",MAX(0,AF58*(1+INDEX('Annual Returns'!$B$4:$B$157,MATCH($A58+30,'Annual Returns'!$A$4:$A$157,0)))-Inputs!$B$2*Inputs!$B$3*(1+Inputs!$B$4)^30))</f>
        <v/>
      </c>
      <c r="AH58" s="16">
        <f>IF(OR(32&gt;Inputs!$B$5,$B58=""),"",MAX(0,AG58*(1+INDEX('Annual Returns'!$B$4:$B$157,MATCH($A58+31,'Annual Returns'!$A$4:$A$157,0)))-Inputs!$B$2*Inputs!$B$3*(1+Inputs!$B$4)^31))</f>
        <v/>
      </c>
      <c r="AI58" s="16">
        <f>IF(OR(33&gt;Inputs!$B$5,$B58=""),"",MAX(0,AH58*(1+INDEX('Annual Returns'!$B$4:$B$157,MATCH($A58+32,'Annual Returns'!$A$4:$A$157,0)))-Inputs!$B$2*Inputs!$B$3*(1+Inputs!$B$4)^32))</f>
        <v/>
      </c>
      <c r="AJ58" s="16">
        <f>IF(OR(34&gt;Inputs!$B$5,$B58=""),"",MAX(0,AI58*(1+INDEX('Annual Returns'!$B$4:$B$157,MATCH($A58+33,'Annual Returns'!$A$4:$A$157,0)))-Inputs!$B$2*Inputs!$B$3*(1+Inputs!$B$4)^33))</f>
        <v/>
      </c>
      <c r="AK58" s="16">
        <f>IF(OR(35&gt;Inputs!$B$5,$B58=""),"",MAX(0,AJ58*(1+INDEX('Annual Returns'!$B$4:$B$157,MATCH($A58+34,'Annual Returns'!$A$4:$A$157,0)))-Inputs!$B$2*Inputs!$B$3*(1+Inputs!$B$4)^34))</f>
        <v/>
      </c>
      <c r="AL58" s="16">
        <f>IF(OR(36&gt;Inputs!$B$5,$B58=""),"",MAX(0,AK58*(1+INDEX('Annual Returns'!$B$4:$B$157,MATCH($A58+35,'Annual Returns'!$A$4:$A$157,0)))-Inputs!$B$2*Inputs!$B$3*(1+Inputs!$B$4)^35))</f>
        <v/>
      </c>
      <c r="AM58" s="16">
        <f>IF(OR(37&gt;Inputs!$B$5,$B58=""),"",MAX(0,AL58*(1+INDEX('Annual Returns'!$B$4:$B$157,MATCH($A58+36,'Annual Returns'!$A$4:$A$157,0)))-Inputs!$B$2*Inputs!$B$3*(1+Inputs!$B$4)^36))</f>
        <v/>
      </c>
      <c r="AN58" s="16">
        <f>IF(OR(38&gt;Inputs!$B$5,$B58=""),"",MAX(0,AM58*(1+INDEX('Annual Returns'!$B$4:$B$157,MATCH($A58+37,'Annual Returns'!$A$4:$A$157,0)))-Inputs!$B$2*Inputs!$B$3*(1+Inputs!$B$4)^37))</f>
        <v/>
      </c>
      <c r="AO58" s="16">
        <f>IF(OR(39&gt;Inputs!$B$5,$B58=""),"",MAX(0,AN58*(1+INDEX('Annual Returns'!$B$4:$B$157,MATCH($A58+38,'Annual Returns'!$A$4:$A$157,0)))-Inputs!$B$2*Inputs!$B$3*(1+Inputs!$B$4)^38))</f>
        <v/>
      </c>
      <c r="AP58" s="16">
        <f>IF(OR(40&gt;Inputs!$B$5,$B58=""),"",MAX(0,AO58*(1+INDEX('Annual Returns'!$B$4:$B$157,MATCH($A58+39,'Annual Returns'!$A$4:$A$157,0)))-Inputs!$B$2*Inputs!$B$3*(1+Inputs!$B$4)^39))</f>
        <v/>
      </c>
      <c r="AQ58" s="16">
        <f>IF(OR(41&gt;Inputs!$B$5,$B58=""),"",MAX(0,AP58*(1+INDEX('Annual Returns'!$B$4:$B$157,MATCH($A58+40,'Annual Returns'!$A$4:$A$157,0)))-Inputs!$B$2*Inputs!$B$3*(1+Inputs!$B$4)^40))</f>
        <v/>
      </c>
      <c r="AR58" s="16">
        <f>IF(OR(42&gt;Inputs!$B$5,$B58=""),"",MAX(0,AQ58*(1+INDEX('Annual Returns'!$B$4:$B$157,MATCH($A58+41,'Annual Returns'!$A$4:$A$157,0)))-Inputs!$B$2*Inputs!$B$3*(1+Inputs!$B$4)^41))</f>
        <v/>
      </c>
      <c r="AS58" s="16">
        <f>IF(OR(43&gt;Inputs!$B$5,$B58=""),"",MAX(0,AR58*(1+INDEX('Annual Returns'!$B$4:$B$157,MATCH($A58+42,'Annual Returns'!$A$4:$A$157,0)))-Inputs!$B$2*Inputs!$B$3*(1+Inputs!$B$4)^42))</f>
        <v/>
      </c>
      <c r="AT58" s="16">
        <f>IF(OR(44&gt;Inputs!$B$5,$B58=""),"",MAX(0,AS58*(1+INDEX('Annual Returns'!$B$4:$B$157,MATCH($A58+43,'Annual Returns'!$A$4:$A$157,0)))-Inputs!$B$2*Inputs!$B$3*(1+Inputs!$B$4)^43))</f>
        <v/>
      </c>
      <c r="AU58" s="16">
        <f>IF(OR(45&gt;Inputs!$B$5,$B58=""),"",MAX(0,AT58*(1+INDEX('Annual Returns'!$B$4:$B$157,MATCH($A58+44,'Annual Returns'!$A$4:$A$157,0)))-Inputs!$B$2*Inputs!$B$3*(1+Inputs!$B$4)^44))</f>
        <v/>
      </c>
      <c r="AV58" s="16">
        <f>IF(OR(46&gt;Inputs!$B$5,$B58=""),"",MAX(0,AU58*(1+INDEX('Annual Returns'!$B$4:$B$157,MATCH($A58+45,'Annual Returns'!$A$4:$A$157,0)))-Inputs!$B$2*Inputs!$B$3*(1+Inputs!$B$4)^45))</f>
        <v/>
      </c>
      <c r="AW58" s="16">
        <f>IF(OR(47&gt;Inputs!$B$5,$B58=""),"",MAX(0,AV58*(1+INDEX('Annual Returns'!$B$4:$B$157,MATCH($A58+46,'Annual Returns'!$A$4:$A$157,0)))-Inputs!$B$2*Inputs!$B$3*(1+Inputs!$B$4)^46))</f>
        <v/>
      </c>
      <c r="AX58" s="16">
        <f>IF(OR(48&gt;Inputs!$B$5,$B58=""),"",MAX(0,AW58*(1+INDEX('Annual Returns'!$B$4:$B$157,MATCH($A58+47,'Annual Returns'!$A$4:$A$157,0)))-Inputs!$B$2*Inputs!$B$3*(1+Inputs!$B$4)^47))</f>
        <v/>
      </c>
      <c r="AY58" s="16">
        <f>IF(OR(49&gt;Inputs!$B$5,$B58=""),"",MAX(0,AX58*(1+INDEX('Annual Returns'!$B$4:$B$157,MATCH($A58+48,'Annual Returns'!$A$4:$A$157,0)))-Inputs!$B$2*Inputs!$B$3*(1+Inputs!$B$4)^48))</f>
        <v/>
      </c>
      <c r="AZ58" s="16">
        <f>IF(OR(50&gt;Inputs!$B$5,$B58=""),"",MAX(0,AY58*(1+INDEX('Annual Returns'!$B$4:$B$157,MATCH($A58+49,'Annual Returns'!$A$4:$A$157,0)))-Inputs!$B$2*Inputs!$B$3*(1+Inputs!$B$4)^49))</f>
        <v/>
      </c>
      <c r="BA58" s="16">
        <f>IF(B58="","",INDEX(C58:AZ58,Inputs!$B$5))</f>
        <v/>
      </c>
      <c r="BB58">
        <f>IF(BA58="","",IF(BA58&gt;0,1,0))</f>
        <v/>
      </c>
      <c r="BC58">
        <f>IF(BB58="","",IF(BB58=1,"",MATCH(0,C58:AZ58,0)))</f>
        <v/>
      </c>
    </row>
    <row r="59">
      <c r="A59" t="n">
        <v>1927</v>
      </c>
      <c r="B59" s="16">
        <f>IF(OR($A59+Inputs!$B$5-1&gt;Inputs!$B$7,Inputs!$B$5&gt;50),"",Inputs!$B$2)</f>
        <v/>
      </c>
      <c r="C59" s="16">
        <f>IF(OR(1&gt;Inputs!$B$5,$B59=""),"",MAX(0,B59*(1+INDEX('Annual Returns'!$B$4:$B$157,MATCH($A59+0,'Annual Returns'!$A$4:$A$157,0)))-Inputs!$B$2*Inputs!$B$3*(1+Inputs!$B$4)^0))</f>
        <v/>
      </c>
      <c r="D59" s="16">
        <f>IF(OR(2&gt;Inputs!$B$5,$B59=""),"",MAX(0,C59*(1+INDEX('Annual Returns'!$B$4:$B$157,MATCH($A59+1,'Annual Returns'!$A$4:$A$157,0)))-Inputs!$B$2*Inputs!$B$3*(1+Inputs!$B$4)^1))</f>
        <v/>
      </c>
      <c r="E59" s="16">
        <f>IF(OR(3&gt;Inputs!$B$5,$B59=""),"",MAX(0,D59*(1+INDEX('Annual Returns'!$B$4:$B$157,MATCH($A59+2,'Annual Returns'!$A$4:$A$157,0)))-Inputs!$B$2*Inputs!$B$3*(1+Inputs!$B$4)^2))</f>
        <v/>
      </c>
      <c r="F59" s="16">
        <f>IF(OR(4&gt;Inputs!$B$5,$B59=""),"",MAX(0,E59*(1+INDEX('Annual Returns'!$B$4:$B$157,MATCH($A59+3,'Annual Returns'!$A$4:$A$157,0)))-Inputs!$B$2*Inputs!$B$3*(1+Inputs!$B$4)^3))</f>
        <v/>
      </c>
      <c r="G59" s="16">
        <f>IF(OR(5&gt;Inputs!$B$5,$B59=""),"",MAX(0,F59*(1+INDEX('Annual Returns'!$B$4:$B$157,MATCH($A59+4,'Annual Returns'!$A$4:$A$157,0)))-Inputs!$B$2*Inputs!$B$3*(1+Inputs!$B$4)^4))</f>
        <v/>
      </c>
      <c r="H59" s="16">
        <f>IF(OR(6&gt;Inputs!$B$5,$B59=""),"",MAX(0,G59*(1+INDEX('Annual Returns'!$B$4:$B$157,MATCH($A59+5,'Annual Returns'!$A$4:$A$157,0)))-Inputs!$B$2*Inputs!$B$3*(1+Inputs!$B$4)^5))</f>
        <v/>
      </c>
      <c r="I59" s="16">
        <f>IF(OR(7&gt;Inputs!$B$5,$B59=""),"",MAX(0,H59*(1+INDEX('Annual Returns'!$B$4:$B$157,MATCH($A59+6,'Annual Returns'!$A$4:$A$157,0)))-Inputs!$B$2*Inputs!$B$3*(1+Inputs!$B$4)^6))</f>
        <v/>
      </c>
      <c r="J59" s="16">
        <f>IF(OR(8&gt;Inputs!$B$5,$B59=""),"",MAX(0,I59*(1+INDEX('Annual Returns'!$B$4:$B$157,MATCH($A59+7,'Annual Returns'!$A$4:$A$157,0)))-Inputs!$B$2*Inputs!$B$3*(1+Inputs!$B$4)^7))</f>
        <v/>
      </c>
      <c r="K59" s="16">
        <f>IF(OR(9&gt;Inputs!$B$5,$B59=""),"",MAX(0,J59*(1+INDEX('Annual Returns'!$B$4:$B$157,MATCH($A59+8,'Annual Returns'!$A$4:$A$157,0)))-Inputs!$B$2*Inputs!$B$3*(1+Inputs!$B$4)^8))</f>
        <v/>
      </c>
      <c r="L59" s="16">
        <f>IF(OR(10&gt;Inputs!$B$5,$B59=""),"",MAX(0,K59*(1+INDEX('Annual Returns'!$B$4:$B$157,MATCH($A59+9,'Annual Returns'!$A$4:$A$157,0)))-Inputs!$B$2*Inputs!$B$3*(1+Inputs!$B$4)^9))</f>
        <v/>
      </c>
      <c r="M59" s="16">
        <f>IF(OR(11&gt;Inputs!$B$5,$B59=""),"",MAX(0,L59*(1+INDEX('Annual Returns'!$B$4:$B$157,MATCH($A59+10,'Annual Returns'!$A$4:$A$157,0)))-Inputs!$B$2*Inputs!$B$3*(1+Inputs!$B$4)^10))</f>
        <v/>
      </c>
      <c r="N59" s="16">
        <f>IF(OR(12&gt;Inputs!$B$5,$B59=""),"",MAX(0,M59*(1+INDEX('Annual Returns'!$B$4:$B$157,MATCH($A59+11,'Annual Returns'!$A$4:$A$157,0)))-Inputs!$B$2*Inputs!$B$3*(1+Inputs!$B$4)^11))</f>
        <v/>
      </c>
      <c r="O59" s="16">
        <f>IF(OR(13&gt;Inputs!$B$5,$B59=""),"",MAX(0,N59*(1+INDEX('Annual Returns'!$B$4:$B$157,MATCH($A59+12,'Annual Returns'!$A$4:$A$157,0)))-Inputs!$B$2*Inputs!$B$3*(1+Inputs!$B$4)^12))</f>
        <v/>
      </c>
      <c r="P59" s="16">
        <f>IF(OR(14&gt;Inputs!$B$5,$B59=""),"",MAX(0,O59*(1+INDEX('Annual Returns'!$B$4:$B$157,MATCH($A59+13,'Annual Returns'!$A$4:$A$157,0)))-Inputs!$B$2*Inputs!$B$3*(1+Inputs!$B$4)^13))</f>
        <v/>
      </c>
      <c r="Q59" s="16">
        <f>IF(OR(15&gt;Inputs!$B$5,$B59=""),"",MAX(0,P59*(1+INDEX('Annual Returns'!$B$4:$B$157,MATCH($A59+14,'Annual Returns'!$A$4:$A$157,0)))-Inputs!$B$2*Inputs!$B$3*(1+Inputs!$B$4)^14))</f>
        <v/>
      </c>
      <c r="R59" s="16">
        <f>IF(OR(16&gt;Inputs!$B$5,$B59=""),"",MAX(0,Q59*(1+INDEX('Annual Returns'!$B$4:$B$157,MATCH($A59+15,'Annual Returns'!$A$4:$A$157,0)))-Inputs!$B$2*Inputs!$B$3*(1+Inputs!$B$4)^15))</f>
        <v/>
      </c>
      <c r="S59" s="16">
        <f>IF(OR(17&gt;Inputs!$B$5,$B59=""),"",MAX(0,R59*(1+INDEX('Annual Returns'!$B$4:$B$157,MATCH($A59+16,'Annual Returns'!$A$4:$A$157,0)))-Inputs!$B$2*Inputs!$B$3*(1+Inputs!$B$4)^16))</f>
        <v/>
      </c>
      <c r="T59" s="16">
        <f>IF(OR(18&gt;Inputs!$B$5,$B59=""),"",MAX(0,S59*(1+INDEX('Annual Returns'!$B$4:$B$157,MATCH($A59+17,'Annual Returns'!$A$4:$A$157,0)))-Inputs!$B$2*Inputs!$B$3*(1+Inputs!$B$4)^17))</f>
        <v/>
      </c>
      <c r="U59" s="16">
        <f>IF(OR(19&gt;Inputs!$B$5,$B59=""),"",MAX(0,T59*(1+INDEX('Annual Returns'!$B$4:$B$157,MATCH($A59+18,'Annual Returns'!$A$4:$A$157,0)))-Inputs!$B$2*Inputs!$B$3*(1+Inputs!$B$4)^18))</f>
        <v/>
      </c>
      <c r="V59" s="16">
        <f>IF(OR(20&gt;Inputs!$B$5,$B59=""),"",MAX(0,U59*(1+INDEX('Annual Returns'!$B$4:$B$157,MATCH($A59+19,'Annual Returns'!$A$4:$A$157,0)))-Inputs!$B$2*Inputs!$B$3*(1+Inputs!$B$4)^19))</f>
        <v/>
      </c>
      <c r="W59" s="16">
        <f>IF(OR(21&gt;Inputs!$B$5,$B59=""),"",MAX(0,V59*(1+INDEX('Annual Returns'!$B$4:$B$157,MATCH($A59+20,'Annual Returns'!$A$4:$A$157,0)))-Inputs!$B$2*Inputs!$B$3*(1+Inputs!$B$4)^20))</f>
        <v/>
      </c>
      <c r="X59" s="16">
        <f>IF(OR(22&gt;Inputs!$B$5,$B59=""),"",MAX(0,W59*(1+INDEX('Annual Returns'!$B$4:$B$157,MATCH($A59+21,'Annual Returns'!$A$4:$A$157,0)))-Inputs!$B$2*Inputs!$B$3*(1+Inputs!$B$4)^21))</f>
        <v/>
      </c>
      <c r="Y59" s="16">
        <f>IF(OR(23&gt;Inputs!$B$5,$B59=""),"",MAX(0,X59*(1+INDEX('Annual Returns'!$B$4:$B$157,MATCH($A59+22,'Annual Returns'!$A$4:$A$157,0)))-Inputs!$B$2*Inputs!$B$3*(1+Inputs!$B$4)^22))</f>
        <v/>
      </c>
      <c r="Z59" s="16">
        <f>IF(OR(24&gt;Inputs!$B$5,$B59=""),"",MAX(0,Y59*(1+INDEX('Annual Returns'!$B$4:$B$157,MATCH($A59+23,'Annual Returns'!$A$4:$A$157,0)))-Inputs!$B$2*Inputs!$B$3*(1+Inputs!$B$4)^23))</f>
        <v/>
      </c>
      <c r="AA59" s="16">
        <f>IF(OR(25&gt;Inputs!$B$5,$B59=""),"",MAX(0,Z59*(1+INDEX('Annual Returns'!$B$4:$B$157,MATCH($A59+24,'Annual Returns'!$A$4:$A$157,0)))-Inputs!$B$2*Inputs!$B$3*(1+Inputs!$B$4)^24))</f>
        <v/>
      </c>
      <c r="AB59" s="16">
        <f>IF(OR(26&gt;Inputs!$B$5,$B59=""),"",MAX(0,AA59*(1+INDEX('Annual Returns'!$B$4:$B$157,MATCH($A59+25,'Annual Returns'!$A$4:$A$157,0)))-Inputs!$B$2*Inputs!$B$3*(1+Inputs!$B$4)^25))</f>
        <v/>
      </c>
      <c r="AC59" s="16">
        <f>IF(OR(27&gt;Inputs!$B$5,$B59=""),"",MAX(0,AB59*(1+INDEX('Annual Returns'!$B$4:$B$157,MATCH($A59+26,'Annual Returns'!$A$4:$A$157,0)))-Inputs!$B$2*Inputs!$B$3*(1+Inputs!$B$4)^26))</f>
        <v/>
      </c>
      <c r="AD59" s="16">
        <f>IF(OR(28&gt;Inputs!$B$5,$B59=""),"",MAX(0,AC59*(1+INDEX('Annual Returns'!$B$4:$B$157,MATCH($A59+27,'Annual Returns'!$A$4:$A$157,0)))-Inputs!$B$2*Inputs!$B$3*(1+Inputs!$B$4)^27))</f>
        <v/>
      </c>
      <c r="AE59" s="16">
        <f>IF(OR(29&gt;Inputs!$B$5,$B59=""),"",MAX(0,AD59*(1+INDEX('Annual Returns'!$B$4:$B$157,MATCH($A59+28,'Annual Returns'!$A$4:$A$157,0)))-Inputs!$B$2*Inputs!$B$3*(1+Inputs!$B$4)^28))</f>
        <v/>
      </c>
      <c r="AF59" s="16">
        <f>IF(OR(30&gt;Inputs!$B$5,$B59=""),"",MAX(0,AE59*(1+INDEX('Annual Returns'!$B$4:$B$157,MATCH($A59+29,'Annual Returns'!$A$4:$A$157,0)))-Inputs!$B$2*Inputs!$B$3*(1+Inputs!$B$4)^29))</f>
        <v/>
      </c>
      <c r="AG59" s="16">
        <f>IF(OR(31&gt;Inputs!$B$5,$B59=""),"",MAX(0,AF59*(1+INDEX('Annual Returns'!$B$4:$B$157,MATCH($A59+30,'Annual Returns'!$A$4:$A$157,0)))-Inputs!$B$2*Inputs!$B$3*(1+Inputs!$B$4)^30))</f>
        <v/>
      </c>
      <c r="AH59" s="16">
        <f>IF(OR(32&gt;Inputs!$B$5,$B59=""),"",MAX(0,AG59*(1+INDEX('Annual Returns'!$B$4:$B$157,MATCH($A59+31,'Annual Returns'!$A$4:$A$157,0)))-Inputs!$B$2*Inputs!$B$3*(1+Inputs!$B$4)^31))</f>
        <v/>
      </c>
      <c r="AI59" s="16">
        <f>IF(OR(33&gt;Inputs!$B$5,$B59=""),"",MAX(0,AH59*(1+INDEX('Annual Returns'!$B$4:$B$157,MATCH($A59+32,'Annual Returns'!$A$4:$A$157,0)))-Inputs!$B$2*Inputs!$B$3*(1+Inputs!$B$4)^32))</f>
        <v/>
      </c>
      <c r="AJ59" s="16">
        <f>IF(OR(34&gt;Inputs!$B$5,$B59=""),"",MAX(0,AI59*(1+INDEX('Annual Returns'!$B$4:$B$157,MATCH($A59+33,'Annual Returns'!$A$4:$A$157,0)))-Inputs!$B$2*Inputs!$B$3*(1+Inputs!$B$4)^33))</f>
        <v/>
      </c>
      <c r="AK59" s="16">
        <f>IF(OR(35&gt;Inputs!$B$5,$B59=""),"",MAX(0,AJ59*(1+INDEX('Annual Returns'!$B$4:$B$157,MATCH($A59+34,'Annual Returns'!$A$4:$A$157,0)))-Inputs!$B$2*Inputs!$B$3*(1+Inputs!$B$4)^34))</f>
        <v/>
      </c>
      <c r="AL59" s="16">
        <f>IF(OR(36&gt;Inputs!$B$5,$B59=""),"",MAX(0,AK59*(1+INDEX('Annual Returns'!$B$4:$B$157,MATCH($A59+35,'Annual Returns'!$A$4:$A$157,0)))-Inputs!$B$2*Inputs!$B$3*(1+Inputs!$B$4)^35))</f>
        <v/>
      </c>
      <c r="AM59" s="16">
        <f>IF(OR(37&gt;Inputs!$B$5,$B59=""),"",MAX(0,AL59*(1+INDEX('Annual Returns'!$B$4:$B$157,MATCH($A59+36,'Annual Returns'!$A$4:$A$157,0)))-Inputs!$B$2*Inputs!$B$3*(1+Inputs!$B$4)^36))</f>
        <v/>
      </c>
      <c r="AN59" s="16">
        <f>IF(OR(38&gt;Inputs!$B$5,$B59=""),"",MAX(0,AM59*(1+INDEX('Annual Returns'!$B$4:$B$157,MATCH($A59+37,'Annual Returns'!$A$4:$A$157,0)))-Inputs!$B$2*Inputs!$B$3*(1+Inputs!$B$4)^37))</f>
        <v/>
      </c>
      <c r="AO59" s="16">
        <f>IF(OR(39&gt;Inputs!$B$5,$B59=""),"",MAX(0,AN59*(1+INDEX('Annual Returns'!$B$4:$B$157,MATCH($A59+38,'Annual Returns'!$A$4:$A$157,0)))-Inputs!$B$2*Inputs!$B$3*(1+Inputs!$B$4)^38))</f>
        <v/>
      </c>
      <c r="AP59" s="16">
        <f>IF(OR(40&gt;Inputs!$B$5,$B59=""),"",MAX(0,AO59*(1+INDEX('Annual Returns'!$B$4:$B$157,MATCH($A59+39,'Annual Returns'!$A$4:$A$157,0)))-Inputs!$B$2*Inputs!$B$3*(1+Inputs!$B$4)^39))</f>
        <v/>
      </c>
      <c r="AQ59" s="16">
        <f>IF(OR(41&gt;Inputs!$B$5,$B59=""),"",MAX(0,AP59*(1+INDEX('Annual Returns'!$B$4:$B$157,MATCH($A59+40,'Annual Returns'!$A$4:$A$157,0)))-Inputs!$B$2*Inputs!$B$3*(1+Inputs!$B$4)^40))</f>
        <v/>
      </c>
      <c r="AR59" s="16">
        <f>IF(OR(42&gt;Inputs!$B$5,$B59=""),"",MAX(0,AQ59*(1+INDEX('Annual Returns'!$B$4:$B$157,MATCH($A59+41,'Annual Returns'!$A$4:$A$157,0)))-Inputs!$B$2*Inputs!$B$3*(1+Inputs!$B$4)^41))</f>
        <v/>
      </c>
      <c r="AS59" s="16">
        <f>IF(OR(43&gt;Inputs!$B$5,$B59=""),"",MAX(0,AR59*(1+INDEX('Annual Returns'!$B$4:$B$157,MATCH($A59+42,'Annual Returns'!$A$4:$A$157,0)))-Inputs!$B$2*Inputs!$B$3*(1+Inputs!$B$4)^42))</f>
        <v/>
      </c>
      <c r="AT59" s="16">
        <f>IF(OR(44&gt;Inputs!$B$5,$B59=""),"",MAX(0,AS59*(1+INDEX('Annual Returns'!$B$4:$B$157,MATCH($A59+43,'Annual Returns'!$A$4:$A$157,0)))-Inputs!$B$2*Inputs!$B$3*(1+Inputs!$B$4)^43))</f>
        <v/>
      </c>
      <c r="AU59" s="16">
        <f>IF(OR(45&gt;Inputs!$B$5,$B59=""),"",MAX(0,AT59*(1+INDEX('Annual Returns'!$B$4:$B$157,MATCH($A59+44,'Annual Returns'!$A$4:$A$157,0)))-Inputs!$B$2*Inputs!$B$3*(1+Inputs!$B$4)^44))</f>
        <v/>
      </c>
      <c r="AV59" s="16">
        <f>IF(OR(46&gt;Inputs!$B$5,$B59=""),"",MAX(0,AU59*(1+INDEX('Annual Returns'!$B$4:$B$157,MATCH($A59+45,'Annual Returns'!$A$4:$A$157,0)))-Inputs!$B$2*Inputs!$B$3*(1+Inputs!$B$4)^45))</f>
        <v/>
      </c>
      <c r="AW59" s="16">
        <f>IF(OR(47&gt;Inputs!$B$5,$B59=""),"",MAX(0,AV59*(1+INDEX('Annual Returns'!$B$4:$B$157,MATCH($A59+46,'Annual Returns'!$A$4:$A$157,0)))-Inputs!$B$2*Inputs!$B$3*(1+Inputs!$B$4)^46))</f>
        <v/>
      </c>
      <c r="AX59" s="16">
        <f>IF(OR(48&gt;Inputs!$B$5,$B59=""),"",MAX(0,AW59*(1+INDEX('Annual Returns'!$B$4:$B$157,MATCH($A59+47,'Annual Returns'!$A$4:$A$157,0)))-Inputs!$B$2*Inputs!$B$3*(1+Inputs!$B$4)^47))</f>
        <v/>
      </c>
      <c r="AY59" s="16">
        <f>IF(OR(49&gt;Inputs!$B$5,$B59=""),"",MAX(0,AX59*(1+INDEX('Annual Returns'!$B$4:$B$157,MATCH($A59+48,'Annual Returns'!$A$4:$A$157,0)))-Inputs!$B$2*Inputs!$B$3*(1+Inputs!$B$4)^48))</f>
        <v/>
      </c>
      <c r="AZ59" s="16">
        <f>IF(OR(50&gt;Inputs!$B$5,$B59=""),"",MAX(0,AY59*(1+INDEX('Annual Returns'!$B$4:$B$157,MATCH($A59+49,'Annual Returns'!$A$4:$A$157,0)))-Inputs!$B$2*Inputs!$B$3*(1+Inputs!$B$4)^49))</f>
        <v/>
      </c>
      <c r="BA59" s="16">
        <f>IF(B59="","",INDEX(C59:AZ59,Inputs!$B$5))</f>
        <v/>
      </c>
      <c r="BB59">
        <f>IF(BA59="","",IF(BA59&gt;0,1,0))</f>
        <v/>
      </c>
      <c r="BC59">
        <f>IF(BB59="","",IF(BB59=1,"",MATCH(0,C59:AZ59,0)))</f>
        <v/>
      </c>
    </row>
    <row r="60">
      <c r="A60" t="n">
        <v>1928</v>
      </c>
      <c r="B60" s="16">
        <f>IF(OR($A60+Inputs!$B$5-1&gt;Inputs!$B$7,Inputs!$B$5&gt;50),"",Inputs!$B$2)</f>
        <v/>
      </c>
      <c r="C60" s="16">
        <f>IF(OR(1&gt;Inputs!$B$5,$B60=""),"",MAX(0,B60*(1+INDEX('Annual Returns'!$B$4:$B$157,MATCH($A60+0,'Annual Returns'!$A$4:$A$157,0)))-Inputs!$B$2*Inputs!$B$3*(1+Inputs!$B$4)^0))</f>
        <v/>
      </c>
      <c r="D60" s="16">
        <f>IF(OR(2&gt;Inputs!$B$5,$B60=""),"",MAX(0,C60*(1+INDEX('Annual Returns'!$B$4:$B$157,MATCH($A60+1,'Annual Returns'!$A$4:$A$157,0)))-Inputs!$B$2*Inputs!$B$3*(1+Inputs!$B$4)^1))</f>
        <v/>
      </c>
      <c r="E60" s="16">
        <f>IF(OR(3&gt;Inputs!$B$5,$B60=""),"",MAX(0,D60*(1+INDEX('Annual Returns'!$B$4:$B$157,MATCH($A60+2,'Annual Returns'!$A$4:$A$157,0)))-Inputs!$B$2*Inputs!$B$3*(1+Inputs!$B$4)^2))</f>
        <v/>
      </c>
      <c r="F60" s="16">
        <f>IF(OR(4&gt;Inputs!$B$5,$B60=""),"",MAX(0,E60*(1+INDEX('Annual Returns'!$B$4:$B$157,MATCH($A60+3,'Annual Returns'!$A$4:$A$157,0)))-Inputs!$B$2*Inputs!$B$3*(1+Inputs!$B$4)^3))</f>
        <v/>
      </c>
      <c r="G60" s="16">
        <f>IF(OR(5&gt;Inputs!$B$5,$B60=""),"",MAX(0,F60*(1+INDEX('Annual Returns'!$B$4:$B$157,MATCH($A60+4,'Annual Returns'!$A$4:$A$157,0)))-Inputs!$B$2*Inputs!$B$3*(1+Inputs!$B$4)^4))</f>
        <v/>
      </c>
      <c r="H60" s="16">
        <f>IF(OR(6&gt;Inputs!$B$5,$B60=""),"",MAX(0,G60*(1+INDEX('Annual Returns'!$B$4:$B$157,MATCH($A60+5,'Annual Returns'!$A$4:$A$157,0)))-Inputs!$B$2*Inputs!$B$3*(1+Inputs!$B$4)^5))</f>
        <v/>
      </c>
      <c r="I60" s="16">
        <f>IF(OR(7&gt;Inputs!$B$5,$B60=""),"",MAX(0,H60*(1+INDEX('Annual Returns'!$B$4:$B$157,MATCH($A60+6,'Annual Returns'!$A$4:$A$157,0)))-Inputs!$B$2*Inputs!$B$3*(1+Inputs!$B$4)^6))</f>
        <v/>
      </c>
      <c r="J60" s="16">
        <f>IF(OR(8&gt;Inputs!$B$5,$B60=""),"",MAX(0,I60*(1+INDEX('Annual Returns'!$B$4:$B$157,MATCH($A60+7,'Annual Returns'!$A$4:$A$157,0)))-Inputs!$B$2*Inputs!$B$3*(1+Inputs!$B$4)^7))</f>
        <v/>
      </c>
      <c r="K60" s="16">
        <f>IF(OR(9&gt;Inputs!$B$5,$B60=""),"",MAX(0,J60*(1+INDEX('Annual Returns'!$B$4:$B$157,MATCH($A60+8,'Annual Returns'!$A$4:$A$157,0)))-Inputs!$B$2*Inputs!$B$3*(1+Inputs!$B$4)^8))</f>
        <v/>
      </c>
      <c r="L60" s="16">
        <f>IF(OR(10&gt;Inputs!$B$5,$B60=""),"",MAX(0,K60*(1+INDEX('Annual Returns'!$B$4:$B$157,MATCH($A60+9,'Annual Returns'!$A$4:$A$157,0)))-Inputs!$B$2*Inputs!$B$3*(1+Inputs!$B$4)^9))</f>
        <v/>
      </c>
      <c r="M60" s="16">
        <f>IF(OR(11&gt;Inputs!$B$5,$B60=""),"",MAX(0,L60*(1+INDEX('Annual Returns'!$B$4:$B$157,MATCH($A60+10,'Annual Returns'!$A$4:$A$157,0)))-Inputs!$B$2*Inputs!$B$3*(1+Inputs!$B$4)^10))</f>
        <v/>
      </c>
      <c r="N60" s="16">
        <f>IF(OR(12&gt;Inputs!$B$5,$B60=""),"",MAX(0,M60*(1+INDEX('Annual Returns'!$B$4:$B$157,MATCH($A60+11,'Annual Returns'!$A$4:$A$157,0)))-Inputs!$B$2*Inputs!$B$3*(1+Inputs!$B$4)^11))</f>
        <v/>
      </c>
      <c r="O60" s="16">
        <f>IF(OR(13&gt;Inputs!$B$5,$B60=""),"",MAX(0,N60*(1+INDEX('Annual Returns'!$B$4:$B$157,MATCH($A60+12,'Annual Returns'!$A$4:$A$157,0)))-Inputs!$B$2*Inputs!$B$3*(1+Inputs!$B$4)^12))</f>
        <v/>
      </c>
      <c r="P60" s="16">
        <f>IF(OR(14&gt;Inputs!$B$5,$B60=""),"",MAX(0,O60*(1+INDEX('Annual Returns'!$B$4:$B$157,MATCH($A60+13,'Annual Returns'!$A$4:$A$157,0)))-Inputs!$B$2*Inputs!$B$3*(1+Inputs!$B$4)^13))</f>
        <v/>
      </c>
      <c r="Q60" s="16">
        <f>IF(OR(15&gt;Inputs!$B$5,$B60=""),"",MAX(0,P60*(1+INDEX('Annual Returns'!$B$4:$B$157,MATCH($A60+14,'Annual Returns'!$A$4:$A$157,0)))-Inputs!$B$2*Inputs!$B$3*(1+Inputs!$B$4)^14))</f>
        <v/>
      </c>
      <c r="R60" s="16">
        <f>IF(OR(16&gt;Inputs!$B$5,$B60=""),"",MAX(0,Q60*(1+INDEX('Annual Returns'!$B$4:$B$157,MATCH($A60+15,'Annual Returns'!$A$4:$A$157,0)))-Inputs!$B$2*Inputs!$B$3*(1+Inputs!$B$4)^15))</f>
        <v/>
      </c>
      <c r="S60" s="16">
        <f>IF(OR(17&gt;Inputs!$B$5,$B60=""),"",MAX(0,R60*(1+INDEX('Annual Returns'!$B$4:$B$157,MATCH($A60+16,'Annual Returns'!$A$4:$A$157,0)))-Inputs!$B$2*Inputs!$B$3*(1+Inputs!$B$4)^16))</f>
        <v/>
      </c>
      <c r="T60" s="16">
        <f>IF(OR(18&gt;Inputs!$B$5,$B60=""),"",MAX(0,S60*(1+INDEX('Annual Returns'!$B$4:$B$157,MATCH($A60+17,'Annual Returns'!$A$4:$A$157,0)))-Inputs!$B$2*Inputs!$B$3*(1+Inputs!$B$4)^17))</f>
        <v/>
      </c>
      <c r="U60" s="16">
        <f>IF(OR(19&gt;Inputs!$B$5,$B60=""),"",MAX(0,T60*(1+INDEX('Annual Returns'!$B$4:$B$157,MATCH($A60+18,'Annual Returns'!$A$4:$A$157,0)))-Inputs!$B$2*Inputs!$B$3*(1+Inputs!$B$4)^18))</f>
        <v/>
      </c>
      <c r="V60" s="16">
        <f>IF(OR(20&gt;Inputs!$B$5,$B60=""),"",MAX(0,U60*(1+INDEX('Annual Returns'!$B$4:$B$157,MATCH($A60+19,'Annual Returns'!$A$4:$A$157,0)))-Inputs!$B$2*Inputs!$B$3*(1+Inputs!$B$4)^19))</f>
        <v/>
      </c>
      <c r="W60" s="16">
        <f>IF(OR(21&gt;Inputs!$B$5,$B60=""),"",MAX(0,V60*(1+INDEX('Annual Returns'!$B$4:$B$157,MATCH($A60+20,'Annual Returns'!$A$4:$A$157,0)))-Inputs!$B$2*Inputs!$B$3*(1+Inputs!$B$4)^20))</f>
        <v/>
      </c>
      <c r="X60" s="16">
        <f>IF(OR(22&gt;Inputs!$B$5,$B60=""),"",MAX(0,W60*(1+INDEX('Annual Returns'!$B$4:$B$157,MATCH($A60+21,'Annual Returns'!$A$4:$A$157,0)))-Inputs!$B$2*Inputs!$B$3*(1+Inputs!$B$4)^21))</f>
        <v/>
      </c>
      <c r="Y60" s="16">
        <f>IF(OR(23&gt;Inputs!$B$5,$B60=""),"",MAX(0,X60*(1+INDEX('Annual Returns'!$B$4:$B$157,MATCH($A60+22,'Annual Returns'!$A$4:$A$157,0)))-Inputs!$B$2*Inputs!$B$3*(1+Inputs!$B$4)^22))</f>
        <v/>
      </c>
      <c r="Z60" s="16">
        <f>IF(OR(24&gt;Inputs!$B$5,$B60=""),"",MAX(0,Y60*(1+INDEX('Annual Returns'!$B$4:$B$157,MATCH($A60+23,'Annual Returns'!$A$4:$A$157,0)))-Inputs!$B$2*Inputs!$B$3*(1+Inputs!$B$4)^23))</f>
        <v/>
      </c>
      <c r="AA60" s="16">
        <f>IF(OR(25&gt;Inputs!$B$5,$B60=""),"",MAX(0,Z60*(1+INDEX('Annual Returns'!$B$4:$B$157,MATCH($A60+24,'Annual Returns'!$A$4:$A$157,0)))-Inputs!$B$2*Inputs!$B$3*(1+Inputs!$B$4)^24))</f>
        <v/>
      </c>
      <c r="AB60" s="16">
        <f>IF(OR(26&gt;Inputs!$B$5,$B60=""),"",MAX(0,AA60*(1+INDEX('Annual Returns'!$B$4:$B$157,MATCH($A60+25,'Annual Returns'!$A$4:$A$157,0)))-Inputs!$B$2*Inputs!$B$3*(1+Inputs!$B$4)^25))</f>
        <v/>
      </c>
      <c r="AC60" s="16">
        <f>IF(OR(27&gt;Inputs!$B$5,$B60=""),"",MAX(0,AB60*(1+INDEX('Annual Returns'!$B$4:$B$157,MATCH($A60+26,'Annual Returns'!$A$4:$A$157,0)))-Inputs!$B$2*Inputs!$B$3*(1+Inputs!$B$4)^26))</f>
        <v/>
      </c>
      <c r="AD60" s="16">
        <f>IF(OR(28&gt;Inputs!$B$5,$B60=""),"",MAX(0,AC60*(1+INDEX('Annual Returns'!$B$4:$B$157,MATCH($A60+27,'Annual Returns'!$A$4:$A$157,0)))-Inputs!$B$2*Inputs!$B$3*(1+Inputs!$B$4)^27))</f>
        <v/>
      </c>
      <c r="AE60" s="16">
        <f>IF(OR(29&gt;Inputs!$B$5,$B60=""),"",MAX(0,AD60*(1+INDEX('Annual Returns'!$B$4:$B$157,MATCH($A60+28,'Annual Returns'!$A$4:$A$157,0)))-Inputs!$B$2*Inputs!$B$3*(1+Inputs!$B$4)^28))</f>
        <v/>
      </c>
      <c r="AF60" s="16">
        <f>IF(OR(30&gt;Inputs!$B$5,$B60=""),"",MAX(0,AE60*(1+INDEX('Annual Returns'!$B$4:$B$157,MATCH($A60+29,'Annual Returns'!$A$4:$A$157,0)))-Inputs!$B$2*Inputs!$B$3*(1+Inputs!$B$4)^29))</f>
        <v/>
      </c>
      <c r="AG60" s="16">
        <f>IF(OR(31&gt;Inputs!$B$5,$B60=""),"",MAX(0,AF60*(1+INDEX('Annual Returns'!$B$4:$B$157,MATCH($A60+30,'Annual Returns'!$A$4:$A$157,0)))-Inputs!$B$2*Inputs!$B$3*(1+Inputs!$B$4)^30))</f>
        <v/>
      </c>
      <c r="AH60" s="16">
        <f>IF(OR(32&gt;Inputs!$B$5,$B60=""),"",MAX(0,AG60*(1+INDEX('Annual Returns'!$B$4:$B$157,MATCH($A60+31,'Annual Returns'!$A$4:$A$157,0)))-Inputs!$B$2*Inputs!$B$3*(1+Inputs!$B$4)^31))</f>
        <v/>
      </c>
      <c r="AI60" s="16">
        <f>IF(OR(33&gt;Inputs!$B$5,$B60=""),"",MAX(0,AH60*(1+INDEX('Annual Returns'!$B$4:$B$157,MATCH($A60+32,'Annual Returns'!$A$4:$A$157,0)))-Inputs!$B$2*Inputs!$B$3*(1+Inputs!$B$4)^32))</f>
        <v/>
      </c>
      <c r="AJ60" s="16">
        <f>IF(OR(34&gt;Inputs!$B$5,$B60=""),"",MAX(0,AI60*(1+INDEX('Annual Returns'!$B$4:$B$157,MATCH($A60+33,'Annual Returns'!$A$4:$A$157,0)))-Inputs!$B$2*Inputs!$B$3*(1+Inputs!$B$4)^33))</f>
        <v/>
      </c>
      <c r="AK60" s="16">
        <f>IF(OR(35&gt;Inputs!$B$5,$B60=""),"",MAX(0,AJ60*(1+INDEX('Annual Returns'!$B$4:$B$157,MATCH($A60+34,'Annual Returns'!$A$4:$A$157,0)))-Inputs!$B$2*Inputs!$B$3*(1+Inputs!$B$4)^34))</f>
        <v/>
      </c>
      <c r="AL60" s="16">
        <f>IF(OR(36&gt;Inputs!$B$5,$B60=""),"",MAX(0,AK60*(1+INDEX('Annual Returns'!$B$4:$B$157,MATCH($A60+35,'Annual Returns'!$A$4:$A$157,0)))-Inputs!$B$2*Inputs!$B$3*(1+Inputs!$B$4)^35))</f>
        <v/>
      </c>
      <c r="AM60" s="16">
        <f>IF(OR(37&gt;Inputs!$B$5,$B60=""),"",MAX(0,AL60*(1+INDEX('Annual Returns'!$B$4:$B$157,MATCH($A60+36,'Annual Returns'!$A$4:$A$157,0)))-Inputs!$B$2*Inputs!$B$3*(1+Inputs!$B$4)^36))</f>
        <v/>
      </c>
      <c r="AN60" s="16">
        <f>IF(OR(38&gt;Inputs!$B$5,$B60=""),"",MAX(0,AM60*(1+INDEX('Annual Returns'!$B$4:$B$157,MATCH($A60+37,'Annual Returns'!$A$4:$A$157,0)))-Inputs!$B$2*Inputs!$B$3*(1+Inputs!$B$4)^37))</f>
        <v/>
      </c>
      <c r="AO60" s="16">
        <f>IF(OR(39&gt;Inputs!$B$5,$B60=""),"",MAX(0,AN60*(1+INDEX('Annual Returns'!$B$4:$B$157,MATCH($A60+38,'Annual Returns'!$A$4:$A$157,0)))-Inputs!$B$2*Inputs!$B$3*(1+Inputs!$B$4)^38))</f>
        <v/>
      </c>
      <c r="AP60" s="16">
        <f>IF(OR(40&gt;Inputs!$B$5,$B60=""),"",MAX(0,AO60*(1+INDEX('Annual Returns'!$B$4:$B$157,MATCH($A60+39,'Annual Returns'!$A$4:$A$157,0)))-Inputs!$B$2*Inputs!$B$3*(1+Inputs!$B$4)^39))</f>
        <v/>
      </c>
      <c r="AQ60" s="16">
        <f>IF(OR(41&gt;Inputs!$B$5,$B60=""),"",MAX(0,AP60*(1+INDEX('Annual Returns'!$B$4:$B$157,MATCH($A60+40,'Annual Returns'!$A$4:$A$157,0)))-Inputs!$B$2*Inputs!$B$3*(1+Inputs!$B$4)^40))</f>
        <v/>
      </c>
      <c r="AR60" s="16">
        <f>IF(OR(42&gt;Inputs!$B$5,$B60=""),"",MAX(0,AQ60*(1+INDEX('Annual Returns'!$B$4:$B$157,MATCH($A60+41,'Annual Returns'!$A$4:$A$157,0)))-Inputs!$B$2*Inputs!$B$3*(1+Inputs!$B$4)^41))</f>
        <v/>
      </c>
      <c r="AS60" s="16">
        <f>IF(OR(43&gt;Inputs!$B$5,$B60=""),"",MAX(0,AR60*(1+INDEX('Annual Returns'!$B$4:$B$157,MATCH($A60+42,'Annual Returns'!$A$4:$A$157,0)))-Inputs!$B$2*Inputs!$B$3*(1+Inputs!$B$4)^42))</f>
        <v/>
      </c>
      <c r="AT60" s="16">
        <f>IF(OR(44&gt;Inputs!$B$5,$B60=""),"",MAX(0,AS60*(1+INDEX('Annual Returns'!$B$4:$B$157,MATCH($A60+43,'Annual Returns'!$A$4:$A$157,0)))-Inputs!$B$2*Inputs!$B$3*(1+Inputs!$B$4)^43))</f>
        <v/>
      </c>
      <c r="AU60" s="16">
        <f>IF(OR(45&gt;Inputs!$B$5,$B60=""),"",MAX(0,AT60*(1+INDEX('Annual Returns'!$B$4:$B$157,MATCH($A60+44,'Annual Returns'!$A$4:$A$157,0)))-Inputs!$B$2*Inputs!$B$3*(1+Inputs!$B$4)^44))</f>
        <v/>
      </c>
      <c r="AV60" s="16">
        <f>IF(OR(46&gt;Inputs!$B$5,$B60=""),"",MAX(0,AU60*(1+INDEX('Annual Returns'!$B$4:$B$157,MATCH($A60+45,'Annual Returns'!$A$4:$A$157,0)))-Inputs!$B$2*Inputs!$B$3*(1+Inputs!$B$4)^45))</f>
        <v/>
      </c>
      <c r="AW60" s="16">
        <f>IF(OR(47&gt;Inputs!$B$5,$B60=""),"",MAX(0,AV60*(1+INDEX('Annual Returns'!$B$4:$B$157,MATCH($A60+46,'Annual Returns'!$A$4:$A$157,0)))-Inputs!$B$2*Inputs!$B$3*(1+Inputs!$B$4)^46))</f>
        <v/>
      </c>
      <c r="AX60" s="16">
        <f>IF(OR(48&gt;Inputs!$B$5,$B60=""),"",MAX(0,AW60*(1+INDEX('Annual Returns'!$B$4:$B$157,MATCH($A60+47,'Annual Returns'!$A$4:$A$157,0)))-Inputs!$B$2*Inputs!$B$3*(1+Inputs!$B$4)^47))</f>
        <v/>
      </c>
      <c r="AY60" s="16">
        <f>IF(OR(49&gt;Inputs!$B$5,$B60=""),"",MAX(0,AX60*(1+INDEX('Annual Returns'!$B$4:$B$157,MATCH($A60+48,'Annual Returns'!$A$4:$A$157,0)))-Inputs!$B$2*Inputs!$B$3*(1+Inputs!$B$4)^48))</f>
        <v/>
      </c>
      <c r="AZ60" s="16">
        <f>IF(OR(50&gt;Inputs!$B$5,$B60=""),"",MAX(0,AY60*(1+INDEX('Annual Returns'!$B$4:$B$157,MATCH($A60+49,'Annual Returns'!$A$4:$A$157,0)))-Inputs!$B$2*Inputs!$B$3*(1+Inputs!$B$4)^49))</f>
        <v/>
      </c>
      <c r="BA60" s="16">
        <f>IF(B60="","",INDEX(C60:AZ60,Inputs!$B$5))</f>
        <v/>
      </c>
      <c r="BB60">
        <f>IF(BA60="","",IF(BA60&gt;0,1,0))</f>
        <v/>
      </c>
      <c r="BC60">
        <f>IF(BB60="","",IF(BB60=1,"",MATCH(0,C60:AZ60,0)))</f>
        <v/>
      </c>
    </row>
    <row r="61">
      <c r="A61" t="n">
        <v>1929</v>
      </c>
      <c r="B61" s="16">
        <f>IF(OR($A61+Inputs!$B$5-1&gt;Inputs!$B$7,Inputs!$B$5&gt;50),"",Inputs!$B$2)</f>
        <v/>
      </c>
      <c r="C61" s="16">
        <f>IF(OR(1&gt;Inputs!$B$5,$B61=""),"",MAX(0,B61*(1+INDEX('Annual Returns'!$B$4:$B$157,MATCH($A61+0,'Annual Returns'!$A$4:$A$157,0)))-Inputs!$B$2*Inputs!$B$3*(1+Inputs!$B$4)^0))</f>
        <v/>
      </c>
      <c r="D61" s="16">
        <f>IF(OR(2&gt;Inputs!$B$5,$B61=""),"",MAX(0,C61*(1+INDEX('Annual Returns'!$B$4:$B$157,MATCH($A61+1,'Annual Returns'!$A$4:$A$157,0)))-Inputs!$B$2*Inputs!$B$3*(1+Inputs!$B$4)^1))</f>
        <v/>
      </c>
      <c r="E61" s="16">
        <f>IF(OR(3&gt;Inputs!$B$5,$B61=""),"",MAX(0,D61*(1+INDEX('Annual Returns'!$B$4:$B$157,MATCH($A61+2,'Annual Returns'!$A$4:$A$157,0)))-Inputs!$B$2*Inputs!$B$3*(1+Inputs!$B$4)^2))</f>
        <v/>
      </c>
      <c r="F61" s="16">
        <f>IF(OR(4&gt;Inputs!$B$5,$B61=""),"",MAX(0,E61*(1+INDEX('Annual Returns'!$B$4:$B$157,MATCH($A61+3,'Annual Returns'!$A$4:$A$157,0)))-Inputs!$B$2*Inputs!$B$3*(1+Inputs!$B$4)^3))</f>
        <v/>
      </c>
      <c r="G61" s="16">
        <f>IF(OR(5&gt;Inputs!$B$5,$B61=""),"",MAX(0,F61*(1+INDEX('Annual Returns'!$B$4:$B$157,MATCH($A61+4,'Annual Returns'!$A$4:$A$157,0)))-Inputs!$B$2*Inputs!$B$3*(1+Inputs!$B$4)^4))</f>
        <v/>
      </c>
      <c r="H61" s="16">
        <f>IF(OR(6&gt;Inputs!$B$5,$B61=""),"",MAX(0,G61*(1+INDEX('Annual Returns'!$B$4:$B$157,MATCH($A61+5,'Annual Returns'!$A$4:$A$157,0)))-Inputs!$B$2*Inputs!$B$3*(1+Inputs!$B$4)^5))</f>
        <v/>
      </c>
      <c r="I61" s="16">
        <f>IF(OR(7&gt;Inputs!$B$5,$B61=""),"",MAX(0,H61*(1+INDEX('Annual Returns'!$B$4:$B$157,MATCH($A61+6,'Annual Returns'!$A$4:$A$157,0)))-Inputs!$B$2*Inputs!$B$3*(1+Inputs!$B$4)^6))</f>
        <v/>
      </c>
      <c r="J61" s="16">
        <f>IF(OR(8&gt;Inputs!$B$5,$B61=""),"",MAX(0,I61*(1+INDEX('Annual Returns'!$B$4:$B$157,MATCH($A61+7,'Annual Returns'!$A$4:$A$157,0)))-Inputs!$B$2*Inputs!$B$3*(1+Inputs!$B$4)^7))</f>
        <v/>
      </c>
      <c r="K61" s="16">
        <f>IF(OR(9&gt;Inputs!$B$5,$B61=""),"",MAX(0,J61*(1+INDEX('Annual Returns'!$B$4:$B$157,MATCH($A61+8,'Annual Returns'!$A$4:$A$157,0)))-Inputs!$B$2*Inputs!$B$3*(1+Inputs!$B$4)^8))</f>
        <v/>
      </c>
      <c r="L61" s="16">
        <f>IF(OR(10&gt;Inputs!$B$5,$B61=""),"",MAX(0,K61*(1+INDEX('Annual Returns'!$B$4:$B$157,MATCH($A61+9,'Annual Returns'!$A$4:$A$157,0)))-Inputs!$B$2*Inputs!$B$3*(1+Inputs!$B$4)^9))</f>
        <v/>
      </c>
      <c r="M61" s="16">
        <f>IF(OR(11&gt;Inputs!$B$5,$B61=""),"",MAX(0,L61*(1+INDEX('Annual Returns'!$B$4:$B$157,MATCH($A61+10,'Annual Returns'!$A$4:$A$157,0)))-Inputs!$B$2*Inputs!$B$3*(1+Inputs!$B$4)^10))</f>
        <v/>
      </c>
      <c r="N61" s="16">
        <f>IF(OR(12&gt;Inputs!$B$5,$B61=""),"",MAX(0,M61*(1+INDEX('Annual Returns'!$B$4:$B$157,MATCH($A61+11,'Annual Returns'!$A$4:$A$157,0)))-Inputs!$B$2*Inputs!$B$3*(1+Inputs!$B$4)^11))</f>
        <v/>
      </c>
      <c r="O61" s="16">
        <f>IF(OR(13&gt;Inputs!$B$5,$B61=""),"",MAX(0,N61*(1+INDEX('Annual Returns'!$B$4:$B$157,MATCH($A61+12,'Annual Returns'!$A$4:$A$157,0)))-Inputs!$B$2*Inputs!$B$3*(1+Inputs!$B$4)^12))</f>
        <v/>
      </c>
      <c r="P61" s="16">
        <f>IF(OR(14&gt;Inputs!$B$5,$B61=""),"",MAX(0,O61*(1+INDEX('Annual Returns'!$B$4:$B$157,MATCH($A61+13,'Annual Returns'!$A$4:$A$157,0)))-Inputs!$B$2*Inputs!$B$3*(1+Inputs!$B$4)^13))</f>
        <v/>
      </c>
      <c r="Q61" s="16">
        <f>IF(OR(15&gt;Inputs!$B$5,$B61=""),"",MAX(0,P61*(1+INDEX('Annual Returns'!$B$4:$B$157,MATCH($A61+14,'Annual Returns'!$A$4:$A$157,0)))-Inputs!$B$2*Inputs!$B$3*(1+Inputs!$B$4)^14))</f>
        <v/>
      </c>
      <c r="R61" s="16">
        <f>IF(OR(16&gt;Inputs!$B$5,$B61=""),"",MAX(0,Q61*(1+INDEX('Annual Returns'!$B$4:$B$157,MATCH($A61+15,'Annual Returns'!$A$4:$A$157,0)))-Inputs!$B$2*Inputs!$B$3*(1+Inputs!$B$4)^15))</f>
        <v/>
      </c>
      <c r="S61" s="16">
        <f>IF(OR(17&gt;Inputs!$B$5,$B61=""),"",MAX(0,R61*(1+INDEX('Annual Returns'!$B$4:$B$157,MATCH($A61+16,'Annual Returns'!$A$4:$A$157,0)))-Inputs!$B$2*Inputs!$B$3*(1+Inputs!$B$4)^16))</f>
        <v/>
      </c>
      <c r="T61" s="16">
        <f>IF(OR(18&gt;Inputs!$B$5,$B61=""),"",MAX(0,S61*(1+INDEX('Annual Returns'!$B$4:$B$157,MATCH($A61+17,'Annual Returns'!$A$4:$A$157,0)))-Inputs!$B$2*Inputs!$B$3*(1+Inputs!$B$4)^17))</f>
        <v/>
      </c>
      <c r="U61" s="16">
        <f>IF(OR(19&gt;Inputs!$B$5,$B61=""),"",MAX(0,T61*(1+INDEX('Annual Returns'!$B$4:$B$157,MATCH($A61+18,'Annual Returns'!$A$4:$A$157,0)))-Inputs!$B$2*Inputs!$B$3*(1+Inputs!$B$4)^18))</f>
        <v/>
      </c>
      <c r="V61" s="16">
        <f>IF(OR(20&gt;Inputs!$B$5,$B61=""),"",MAX(0,U61*(1+INDEX('Annual Returns'!$B$4:$B$157,MATCH($A61+19,'Annual Returns'!$A$4:$A$157,0)))-Inputs!$B$2*Inputs!$B$3*(1+Inputs!$B$4)^19))</f>
        <v/>
      </c>
      <c r="W61" s="16">
        <f>IF(OR(21&gt;Inputs!$B$5,$B61=""),"",MAX(0,V61*(1+INDEX('Annual Returns'!$B$4:$B$157,MATCH($A61+20,'Annual Returns'!$A$4:$A$157,0)))-Inputs!$B$2*Inputs!$B$3*(1+Inputs!$B$4)^20))</f>
        <v/>
      </c>
      <c r="X61" s="16">
        <f>IF(OR(22&gt;Inputs!$B$5,$B61=""),"",MAX(0,W61*(1+INDEX('Annual Returns'!$B$4:$B$157,MATCH($A61+21,'Annual Returns'!$A$4:$A$157,0)))-Inputs!$B$2*Inputs!$B$3*(1+Inputs!$B$4)^21))</f>
        <v/>
      </c>
      <c r="Y61" s="16">
        <f>IF(OR(23&gt;Inputs!$B$5,$B61=""),"",MAX(0,X61*(1+INDEX('Annual Returns'!$B$4:$B$157,MATCH($A61+22,'Annual Returns'!$A$4:$A$157,0)))-Inputs!$B$2*Inputs!$B$3*(1+Inputs!$B$4)^22))</f>
        <v/>
      </c>
      <c r="Z61" s="16">
        <f>IF(OR(24&gt;Inputs!$B$5,$B61=""),"",MAX(0,Y61*(1+INDEX('Annual Returns'!$B$4:$B$157,MATCH($A61+23,'Annual Returns'!$A$4:$A$157,0)))-Inputs!$B$2*Inputs!$B$3*(1+Inputs!$B$4)^23))</f>
        <v/>
      </c>
      <c r="AA61" s="16">
        <f>IF(OR(25&gt;Inputs!$B$5,$B61=""),"",MAX(0,Z61*(1+INDEX('Annual Returns'!$B$4:$B$157,MATCH($A61+24,'Annual Returns'!$A$4:$A$157,0)))-Inputs!$B$2*Inputs!$B$3*(1+Inputs!$B$4)^24))</f>
        <v/>
      </c>
      <c r="AB61" s="16">
        <f>IF(OR(26&gt;Inputs!$B$5,$B61=""),"",MAX(0,AA61*(1+INDEX('Annual Returns'!$B$4:$B$157,MATCH($A61+25,'Annual Returns'!$A$4:$A$157,0)))-Inputs!$B$2*Inputs!$B$3*(1+Inputs!$B$4)^25))</f>
        <v/>
      </c>
      <c r="AC61" s="16">
        <f>IF(OR(27&gt;Inputs!$B$5,$B61=""),"",MAX(0,AB61*(1+INDEX('Annual Returns'!$B$4:$B$157,MATCH($A61+26,'Annual Returns'!$A$4:$A$157,0)))-Inputs!$B$2*Inputs!$B$3*(1+Inputs!$B$4)^26))</f>
        <v/>
      </c>
      <c r="AD61" s="16">
        <f>IF(OR(28&gt;Inputs!$B$5,$B61=""),"",MAX(0,AC61*(1+INDEX('Annual Returns'!$B$4:$B$157,MATCH($A61+27,'Annual Returns'!$A$4:$A$157,0)))-Inputs!$B$2*Inputs!$B$3*(1+Inputs!$B$4)^27))</f>
        <v/>
      </c>
      <c r="AE61" s="16">
        <f>IF(OR(29&gt;Inputs!$B$5,$B61=""),"",MAX(0,AD61*(1+INDEX('Annual Returns'!$B$4:$B$157,MATCH($A61+28,'Annual Returns'!$A$4:$A$157,0)))-Inputs!$B$2*Inputs!$B$3*(1+Inputs!$B$4)^28))</f>
        <v/>
      </c>
      <c r="AF61" s="16">
        <f>IF(OR(30&gt;Inputs!$B$5,$B61=""),"",MAX(0,AE61*(1+INDEX('Annual Returns'!$B$4:$B$157,MATCH($A61+29,'Annual Returns'!$A$4:$A$157,0)))-Inputs!$B$2*Inputs!$B$3*(1+Inputs!$B$4)^29))</f>
        <v/>
      </c>
      <c r="AG61" s="16">
        <f>IF(OR(31&gt;Inputs!$B$5,$B61=""),"",MAX(0,AF61*(1+INDEX('Annual Returns'!$B$4:$B$157,MATCH($A61+30,'Annual Returns'!$A$4:$A$157,0)))-Inputs!$B$2*Inputs!$B$3*(1+Inputs!$B$4)^30))</f>
        <v/>
      </c>
      <c r="AH61" s="16">
        <f>IF(OR(32&gt;Inputs!$B$5,$B61=""),"",MAX(0,AG61*(1+INDEX('Annual Returns'!$B$4:$B$157,MATCH($A61+31,'Annual Returns'!$A$4:$A$157,0)))-Inputs!$B$2*Inputs!$B$3*(1+Inputs!$B$4)^31))</f>
        <v/>
      </c>
      <c r="AI61" s="16">
        <f>IF(OR(33&gt;Inputs!$B$5,$B61=""),"",MAX(0,AH61*(1+INDEX('Annual Returns'!$B$4:$B$157,MATCH($A61+32,'Annual Returns'!$A$4:$A$157,0)))-Inputs!$B$2*Inputs!$B$3*(1+Inputs!$B$4)^32))</f>
        <v/>
      </c>
      <c r="AJ61" s="16">
        <f>IF(OR(34&gt;Inputs!$B$5,$B61=""),"",MAX(0,AI61*(1+INDEX('Annual Returns'!$B$4:$B$157,MATCH($A61+33,'Annual Returns'!$A$4:$A$157,0)))-Inputs!$B$2*Inputs!$B$3*(1+Inputs!$B$4)^33))</f>
        <v/>
      </c>
      <c r="AK61" s="16">
        <f>IF(OR(35&gt;Inputs!$B$5,$B61=""),"",MAX(0,AJ61*(1+INDEX('Annual Returns'!$B$4:$B$157,MATCH($A61+34,'Annual Returns'!$A$4:$A$157,0)))-Inputs!$B$2*Inputs!$B$3*(1+Inputs!$B$4)^34))</f>
        <v/>
      </c>
      <c r="AL61" s="16">
        <f>IF(OR(36&gt;Inputs!$B$5,$B61=""),"",MAX(0,AK61*(1+INDEX('Annual Returns'!$B$4:$B$157,MATCH($A61+35,'Annual Returns'!$A$4:$A$157,0)))-Inputs!$B$2*Inputs!$B$3*(1+Inputs!$B$4)^35))</f>
        <v/>
      </c>
      <c r="AM61" s="16">
        <f>IF(OR(37&gt;Inputs!$B$5,$B61=""),"",MAX(0,AL61*(1+INDEX('Annual Returns'!$B$4:$B$157,MATCH($A61+36,'Annual Returns'!$A$4:$A$157,0)))-Inputs!$B$2*Inputs!$B$3*(1+Inputs!$B$4)^36))</f>
        <v/>
      </c>
      <c r="AN61" s="16">
        <f>IF(OR(38&gt;Inputs!$B$5,$B61=""),"",MAX(0,AM61*(1+INDEX('Annual Returns'!$B$4:$B$157,MATCH($A61+37,'Annual Returns'!$A$4:$A$157,0)))-Inputs!$B$2*Inputs!$B$3*(1+Inputs!$B$4)^37))</f>
        <v/>
      </c>
      <c r="AO61" s="16">
        <f>IF(OR(39&gt;Inputs!$B$5,$B61=""),"",MAX(0,AN61*(1+INDEX('Annual Returns'!$B$4:$B$157,MATCH($A61+38,'Annual Returns'!$A$4:$A$157,0)))-Inputs!$B$2*Inputs!$B$3*(1+Inputs!$B$4)^38))</f>
        <v/>
      </c>
      <c r="AP61" s="16">
        <f>IF(OR(40&gt;Inputs!$B$5,$B61=""),"",MAX(0,AO61*(1+INDEX('Annual Returns'!$B$4:$B$157,MATCH($A61+39,'Annual Returns'!$A$4:$A$157,0)))-Inputs!$B$2*Inputs!$B$3*(1+Inputs!$B$4)^39))</f>
        <v/>
      </c>
      <c r="AQ61" s="16">
        <f>IF(OR(41&gt;Inputs!$B$5,$B61=""),"",MAX(0,AP61*(1+INDEX('Annual Returns'!$B$4:$B$157,MATCH($A61+40,'Annual Returns'!$A$4:$A$157,0)))-Inputs!$B$2*Inputs!$B$3*(1+Inputs!$B$4)^40))</f>
        <v/>
      </c>
      <c r="AR61" s="16">
        <f>IF(OR(42&gt;Inputs!$B$5,$B61=""),"",MAX(0,AQ61*(1+INDEX('Annual Returns'!$B$4:$B$157,MATCH($A61+41,'Annual Returns'!$A$4:$A$157,0)))-Inputs!$B$2*Inputs!$B$3*(1+Inputs!$B$4)^41))</f>
        <v/>
      </c>
      <c r="AS61" s="16">
        <f>IF(OR(43&gt;Inputs!$B$5,$B61=""),"",MAX(0,AR61*(1+INDEX('Annual Returns'!$B$4:$B$157,MATCH($A61+42,'Annual Returns'!$A$4:$A$157,0)))-Inputs!$B$2*Inputs!$B$3*(1+Inputs!$B$4)^42))</f>
        <v/>
      </c>
      <c r="AT61" s="16">
        <f>IF(OR(44&gt;Inputs!$B$5,$B61=""),"",MAX(0,AS61*(1+INDEX('Annual Returns'!$B$4:$B$157,MATCH($A61+43,'Annual Returns'!$A$4:$A$157,0)))-Inputs!$B$2*Inputs!$B$3*(1+Inputs!$B$4)^43))</f>
        <v/>
      </c>
      <c r="AU61" s="16">
        <f>IF(OR(45&gt;Inputs!$B$5,$B61=""),"",MAX(0,AT61*(1+INDEX('Annual Returns'!$B$4:$B$157,MATCH($A61+44,'Annual Returns'!$A$4:$A$157,0)))-Inputs!$B$2*Inputs!$B$3*(1+Inputs!$B$4)^44))</f>
        <v/>
      </c>
      <c r="AV61" s="16">
        <f>IF(OR(46&gt;Inputs!$B$5,$B61=""),"",MAX(0,AU61*(1+INDEX('Annual Returns'!$B$4:$B$157,MATCH($A61+45,'Annual Returns'!$A$4:$A$157,0)))-Inputs!$B$2*Inputs!$B$3*(1+Inputs!$B$4)^45))</f>
        <v/>
      </c>
      <c r="AW61" s="16">
        <f>IF(OR(47&gt;Inputs!$B$5,$B61=""),"",MAX(0,AV61*(1+INDEX('Annual Returns'!$B$4:$B$157,MATCH($A61+46,'Annual Returns'!$A$4:$A$157,0)))-Inputs!$B$2*Inputs!$B$3*(1+Inputs!$B$4)^46))</f>
        <v/>
      </c>
      <c r="AX61" s="16">
        <f>IF(OR(48&gt;Inputs!$B$5,$B61=""),"",MAX(0,AW61*(1+INDEX('Annual Returns'!$B$4:$B$157,MATCH($A61+47,'Annual Returns'!$A$4:$A$157,0)))-Inputs!$B$2*Inputs!$B$3*(1+Inputs!$B$4)^47))</f>
        <v/>
      </c>
      <c r="AY61" s="16">
        <f>IF(OR(49&gt;Inputs!$B$5,$B61=""),"",MAX(0,AX61*(1+INDEX('Annual Returns'!$B$4:$B$157,MATCH($A61+48,'Annual Returns'!$A$4:$A$157,0)))-Inputs!$B$2*Inputs!$B$3*(1+Inputs!$B$4)^48))</f>
        <v/>
      </c>
      <c r="AZ61" s="16">
        <f>IF(OR(50&gt;Inputs!$B$5,$B61=""),"",MAX(0,AY61*(1+INDEX('Annual Returns'!$B$4:$B$157,MATCH($A61+49,'Annual Returns'!$A$4:$A$157,0)))-Inputs!$B$2*Inputs!$B$3*(1+Inputs!$B$4)^49))</f>
        <v/>
      </c>
      <c r="BA61" s="16">
        <f>IF(B61="","",INDEX(C61:AZ61,Inputs!$B$5))</f>
        <v/>
      </c>
      <c r="BB61">
        <f>IF(BA61="","",IF(BA61&gt;0,1,0))</f>
        <v/>
      </c>
      <c r="BC61">
        <f>IF(BB61="","",IF(BB61=1,"",MATCH(0,C61:AZ61,0)))</f>
        <v/>
      </c>
    </row>
    <row r="62">
      <c r="A62" t="n">
        <v>1930</v>
      </c>
      <c r="B62" s="16">
        <f>IF(OR($A62+Inputs!$B$5-1&gt;Inputs!$B$7,Inputs!$B$5&gt;50),"",Inputs!$B$2)</f>
        <v/>
      </c>
      <c r="C62" s="16">
        <f>IF(OR(1&gt;Inputs!$B$5,$B62=""),"",MAX(0,B62*(1+INDEX('Annual Returns'!$B$4:$B$157,MATCH($A62+0,'Annual Returns'!$A$4:$A$157,0)))-Inputs!$B$2*Inputs!$B$3*(1+Inputs!$B$4)^0))</f>
        <v/>
      </c>
      <c r="D62" s="16">
        <f>IF(OR(2&gt;Inputs!$B$5,$B62=""),"",MAX(0,C62*(1+INDEX('Annual Returns'!$B$4:$B$157,MATCH($A62+1,'Annual Returns'!$A$4:$A$157,0)))-Inputs!$B$2*Inputs!$B$3*(1+Inputs!$B$4)^1))</f>
        <v/>
      </c>
      <c r="E62" s="16">
        <f>IF(OR(3&gt;Inputs!$B$5,$B62=""),"",MAX(0,D62*(1+INDEX('Annual Returns'!$B$4:$B$157,MATCH($A62+2,'Annual Returns'!$A$4:$A$157,0)))-Inputs!$B$2*Inputs!$B$3*(1+Inputs!$B$4)^2))</f>
        <v/>
      </c>
      <c r="F62" s="16">
        <f>IF(OR(4&gt;Inputs!$B$5,$B62=""),"",MAX(0,E62*(1+INDEX('Annual Returns'!$B$4:$B$157,MATCH($A62+3,'Annual Returns'!$A$4:$A$157,0)))-Inputs!$B$2*Inputs!$B$3*(1+Inputs!$B$4)^3))</f>
        <v/>
      </c>
      <c r="G62" s="16">
        <f>IF(OR(5&gt;Inputs!$B$5,$B62=""),"",MAX(0,F62*(1+INDEX('Annual Returns'!$B$4:$B$157,MATCH($A62+4,'Annual Returns'!$A$4:$A$157,0)))-Inputs!$B$2*Inputs!$B$3*(1+Inputs!$B$4)^4))</f>
        <v/>
      </c>
      <c r="H62" s="16">
        <f>IF(OR(6&gt;Inputs!$B$5,$B62=""),"",MAX(0,G62*(1+INDEX('Annual Returns'!$B$4:$B$157,MATCH($A62+5,'Annual Returns'!$A$4:$A$157,0)))-Inputs!$B$2*Inputs!$B$3*(1+Inputs!$B$4)^5))</f>
        <v/>
      </c>
      <c r="I62" s="16">
        <f>IF(OR(7&gt;Inputs!$B$5,$B62=""),"",MAX(0,H62*(1+INDEX('Annual Returns'!$B$4:$B$157,MATCH($A62+6,'Annual Returns'!$A$4:$A$157,0)))-Inputs!$B$2*Inputs!$B$3*(1+Inputs!$B$4)^6))</f>
        <v/>
      </c>
      <c r="J62" s="16">
        <f>IF(OR(8&gt;Inputs!$B$5,$B62=""),"",MAX(0,I62*(1+INDEX('Annual Returns'!$B$4:$B$157,MATCH($A62+7,'Annual Returns'!$A$4:$A$157,0)))-Inputs!$B$2*Inputs!$B$3*(1+Inputs!$B$4)^7))</f>
        <v/>
      </c>
      <c r="K62" s="16">
        <f>IF(OR(9&gt;Inputs!$B$5,$B62=""),"",MAX(0,J62*(1+INDEX('Annual Returns'!$B$4:$B$157,MATCH($A62+8,'Annual Returns'!$A$4:$A$157,0)))-Inputs!$B$2*Inputs!$B$3*(1+Inputs!$B$4)^8))</f>
        <v/>
      </c>
      <c r="L62" s="16">
        <f>IF(OR(10&gt;Inputs!$B$5,$B62=""),"",MAX(0,K62*(1+INDEX('Annual Returns'!$B$4:$B$157,MATCH($A62+9,'Annual Returns'!$A$4:$A$157,0)))-Inputs!$B$2*Inputs!$B$3*(1+Inputs!$B$4)^9))</f>
        <v/>
      </c>
      <c r="M62" s="16">
        <f>IF(OR(11&gt;Inputs!$B$5,$B62=""),"",MAX(0,L62*(1+INDEX('Annual Returns'!$B$4:$B$157,MATCH($A62+10,'Annual Returns'!$A$4:$A$157,0)))-Inputs!$B$2*Inputs!$B$3*(1+Inputs!$B$4)^10))</f>
        <v/>
      </c>
      <c r="N62" s="16">
        <f>IF(OR(12&gt;Inputs!$B$5,$B62=""),"",MAX(0,M62*(1+INDEX('Annual Returns'!$B$4:$B$157,MATCH($A62+11,'Annual Returns'!$A$4:$A$157,0)))-Inputs!$B$2*Inputs!$B$3*(1+Inputs!$B$4)^11))</f>
        <v/>
      </c>
      <c r="O62" s="16">
        <f>IF(OR(13&gt;Inputs!$B$5,$B62=""),"",MAX(0,N62*(1+INDEX('Annual Returns'!$B$4:$B$157,MATCH($A62+12,'Annual Returns'!$A$4:$A$157,0)))-Inputs!$B$2*Inputs!$B$3*(1+Inputs!$B$4)^12))</f>
        <v/>
      </c>
      <c r="P62" s="16">
        <f>IF(OR(14&gt;Inputs!$B$5,$B62=""),"",MAX(0,O62*(1+INDEX('Annual Returns'!$B$4:$B$157,MATCH($A62+13,'Annual Returns'!$A$4:$A$157,0)))-Inputs!$B$2*Inputs!$B$3*(1+Inputs!$B$4)^13))</f>
        <v/>
      </c>
      <c r="Q62" s="16">
        <f>IF(OR(15&gt;Inputs!$B$5,$B62=""),"",MAX(0,P62*(1+INDEX('Annual Returns'!$B$4:$B$157,MATCH($A62+14,'Annual Returns'!$A$4:$A$157,0)))-Inputs!$B$2*Inputs!$B$3*(1+Inputs!$B$4)^14))</f>
        <v/>
      </c>
      <c r="R62" s="16">
        <f>IF(OR(16&gt;Inputs!$B$5,$B62=""),"",MAX(0,Q62*(1+INDEX('Annual Returns'!$B$4:$B$157,MATCH($A62+15,'Annual Returns'!$A$4:$A$157,0)))-Inputs!$B$2*Inputs!$B$3*(1+Inputs!$B$4)^15))</f>
        <v/>
      </c>
      <c r="S62" s="16">
        <f>IF(OR(17&gt;Inputs!$B$5,$B62=""),"",MAX(0,R62*(1+INDEX('Annual Returns'!$B$4:$B$157,MATCH($A62+16,'Annual Returns'!$A$4:$A$157,0)))-Inputs!$B$2*Inputs!$B$3*(1+Inputs!$B$4)^16))</f>
        <v/>
      </c>
      <c r="T62" s="16">
        <f>IF(OR(18&gt;Inputs!$B$5,$B62=""),"",MAX(0,S62*(1+INDEX('Annual Returns'!$B$4:$B$157,MATCH($A62+17,'Annual Returns'!$A$4:$A$157,0)))-Inputs!$B$2*Inputs!$B$3*(1+Inputs!$B$4)^17))</f>
        <v/>
      </c>
      <c r="U62" s="16">
        <f>IF(OR(19&gt;Inputs!$B$5,$B62=""),"",MAX(0,T62*(1+INDEX('Annual Returns'!$B$4:$B$157,MATCH($A62+18,'Annual Returns'!$A$4:$A$157,0)))-Inputs!$B$2*Inputs!$B$3*(1+Inputs!$B$4)^18))</f>
        <v/>
      </c>
      <c r="V62" s="16">
        <f>IF(OR(20&gt;Inputs!$B$5,$B62=""),"",MAX(0,U62*(1+INDEX('Annual Returns'!$B$4:$B$157,MATCH($A62+19,'Annual Returns'!$A$4:$A$157,0)))-Inputs!$B$2*Inputs!$B$3*(1+Inputs!$B$4)^19))</f>
        <v/>
      </c>
      <c r="W62" s="16">
        <f>IF(OR(21&gt;Inputs!$B$5,$B62=""),"",MAX(0,V62*(1+INDEX('Annual Returns'!$B$4:$B$157,MATCH($A62+20,'Annual Returns'!$A$4:$A$157,0)))-Inputs!$B$2*Inputs!$B$3*(1+Inputs!$B$4)^20))</f>
        <v/>
      </c>
      <c r="X62" s="16">
        <f>IF(OR(22&gt;Inputs!$B$5,$B62=""),"",MAX(0,W62*(1+INDEX('Annual Returns'!$B$4:$B$157,MATCH($A62+21,'Annual Returns'!$A$4:$A$157,0)))-Inputs!$B$2*Inputs!$B$3*(1+Inputs!$B$4)^21))</f>
        <v/>
      </c>
      <c r="Y62" s="16">
        <f>IF(OR(23&gt;Inputs!$B$5,$B62=""),"",MAX(0,X62*(1+INDEX('Annual Returns'!$B$4:$B$157,MATCH($A62+22,'Annual Returns'!$A$4:$A$157,0)))-Inputs!$B$2*Inputs!$B$3*(1+Inputs!$B$4)^22))</f>
        <v/>
      </c>
      <c r="Z62" s="16">
        <f>IF(OR(24&gt;Inputs!$B$5,$B62=""),"",MAX(0,Y62*(1+INDEX('Annual Returns'!$B$4:$B$157,MATCH($A62+23,'Annual Returns'!$A$4:$A$157,0)))-Inputs!$B$2*Inputs!$B$3*(1+Inputs!$B$4)^23))</f>
        <v/>
      </c>
      <c r="AA62" s="16">
        <f>IF(OR(25&gt;Inputs!$B$5,$B62=""),"",MAX(0,Z62*(1+INDEX('Annual Returns'!$B$4:$B$157,MATCH($A62+24,'Annual Returns'!$A$4:$A$157,0)))-Inputs!$B$2*Inputs!$B$3*(1+Inputs!$B$4)^24))</f>
        <v/>
      </c>
      <c r="AB62" s="16">
        <f>IF(OR(26&gt;Inputs!$B$5,$B62=""),"",MAX(0,AA62*(1+INDEX('Annual Returns'!$B$4:$B$157,MATCH($A62+25,'Annual Returns'!$A$4:$A$157,0)))-Inputs!$B$2*Inputs!$B$3*(1+Inputs!$B$4)^25))</f>
        <v/>
      </c>
      <c r="AC62" s="16">
        <f>IF(OR(27&gt;Inputs!$B$5,$B62=""),"",MAX(0,AB62*(1+INDEX('Annual Returns'!$B$4:$B$157,MATCH($A62+26,'Annual Returns'!$A$4:$A$157,0)))-Inputs!$B$2*Inputs!$B$3*(1+Inputs!$B$4)^26))</f>
        <v/>
      </c>
      <c r="AD62" s="16">
        <f>IF(OR(28&gt;Inputs!$B$5,$B62=""),"",MAX(0,AC62*(1+INDEX('Annual Returns'!$B$4:$B$157,MATCH($A62+27,'Annual Returns'!$A$4:$A$157,0)))-Inputs!$B$2*Inputs!$B$3*(1+Inputs!$B$4)^27))</f>
        <v/>
      </c>
      <c r="AE62" s="16">
        <f>IF(OR(29&gt;Inputs!$B$5,$B62=""),"",MAX(0,AD62*(1+INDEX('Annual Returns'!$B$4:$B$157,MATCH($A62+28,'Annual Returns'!$A$4:$A$157,0)))-Inputs!$B$2*Inputs!$B$3*(1+Inputs!$B$4)^28))</f>
        <v/>
      </c>
      <c r="AF62" s="16">
        <f>IF(OR(30&gt;Inputs!$B$5,$B62=""),"",MAX(0,AE62*(1+INDEX('Annual Returns'!$B$4:$B$157,MATCH($A62+29,'Annual Returns'!$A$4:$A$157,0)))-Inputs!$B$2*Inputs!$B$3*(1+Inputs!$B$4)^29))</f>
        <v/>
      </c>
      <c r="AG62" s="16">
        <f>IF(OR(31&gt;Inputs!$B$5,$B62=""),"",MAX(0,AF62*(1+INDEX('Annual Returns'!$B$4:$B$157,MATCH($A62+30,'Annual Returns'!$A$4:$A$157,0)))-Inputs!$B$2*Inputs!$B$3*(1+Inputs!$B$4)^30))</f>
        <v/>
      </c>
      <c r="AH62" s="16">
        <f>IF(OR(32&gt;Inputs!$B$5,$B62=""),"",MAX(0,AG62*(1+INDEX('Annual Returns'!$B$4:$B$157,MATCH($A62+31,'Annual Returns'!$A$4:$A$157,0)))-Inputs!$B$2*Inputs!$B$3*(1+Inputs!$B$4)^31))</f>
        <v/>
      </c>
      <c r="AI62" s="16">
        <f>IF(OR(33&gt;Inputs!$B$5,$B62=""),"",MAX(0,AH62*(1+INDEX('Annual Returns'!$B$4:$B$157,MATCH($A62+32,'Annual Returns'!$A$4:$A$157,0)))-Inputs!$B$2*Inputs!$B$3*(1+Inputs!$B$4)^32))</f>
        <v/>
      </c>
      <c r="AJ62" s="16">
        <f>IF(OR(34&gt;Inputs!$B$5,$B62=""),"",MAX(0,AI62*(1+INDEX('Annual Returns'!$B$4:$B$157,MATCH($A62+33,'Annual Returns'!$A$4:$A$157,0)))-Inputs!$B$2*Inputs!$B$3*(1+Inputs!$B$4)^33))</f>
        <v/>
      </c>
      <c r="AK62" s="16">
        <f>IF(OR(35&gt;Inputs!$B$5,$B62=""),"",MAX(0,AJ62*(1+INDEX('Annual Returns'!$B$4:$B$157,MATCH($A62+34,'Annual Returns'!$A$4:$A$157,0)))-Inputs!$B$2*Inputs!$B$3*(1+Inputs!$B$4)^34))</f>
        <v/>
      </c>
      <c r="AL62" s="16">
        <f>IF(OR(36&gt;Inputs!$B$5,$B62=""),"",MAX(0,AK62*(1+INDEX('Annual Returns'!$B$4:$B$157,MATCH($A62+35,'Annual Returns'!$A$4:$A$157,0)))-Inputs!$B$2*Inputs!$B$3*(1+Inputs!$B$4)^35))</f>
        <v/>
      </c>
      <c r="AM62" s="16">
        <f>IF(OR(37&gt;Inputs!$B$5,$B62=""),"",MAX(0,AL62*(1+INDEX('Annual Returns'!$B$4:$B$157,MATCH($A62+36,'Annual Returns'!$A$4:$A$157,0)))-Inputs!$B$2*Inputs!$B$3*(1+Inputs!$B$4)^36))</f>
        <v/>
      </c>
      <c r="AN62" s="16">
        <f>IF(OR(38&gt;Inputs!$B$5,$B62=""),"",MAX(0,AM62*(1+INDEX('Annual Returns'!$B$4:$B$157,MATCH($A62+37,'Annual Returns'!$A$4:$A$157,0)))-Inputs!$B$2*Inputs!$B$3*(1+Inputs!$B$4)^37))</f>
        <v/>
      </c>
      <c r="AO62" s="16">
        <f>IF(OR(39&gt;Inputs!$B$5,$B62=""),"",MAX(0,AN62*(1+INDEX('Annual Returns'!$B$4:$B$157,MATCH($A62+38,'Annual Returns'!$A$4:$A$157,0)))-Inputs!$B$2*Inputs!$B$3*(1+Inputs!$B$4)^38))</f>
        <v/>
      </c>
      <c r="AP62" s="16">
        <f>IF(OR(40&gt;Inputs!$B$5,$B62=""),"",MAX(0,AO62*(1+INDEX('Annual Returns'!$B$4:$B$157,MATCH($A62+39,'Annual Returns'!$A$4:$A$157,0)))-Inputs!$B$2*Inputs!$B$3*(1+Inputs!$B$4)^39))</f>
        <v/>
      </c>
      <c r="AQ62" s="16">
        <f>IF(OR(41&gt;Inputs!$B$5,$B62=""),"",MAX(0,AP62*(1+INDEX('Annual Returns'!$B$4:$B$157,MATCH($A62+40,'Annual Returns'!$A$4:$A$157,0)))-Inputs!$B$2*Inputs!$B$3*(1+Inputs!$B$4)^40))</f>
        <v/>
      </c>
      <c r="AR62" s="16">
        <f>IF(OR(42&gt;Inputs!$B$5,$B62=""),"",MAX(0,AQ62*(1+INDEX('Annual Returns'!$B$4:$B$157,MATCH($A62+41,'Annual Returns'!$A$4:$A$157,0)))-Inputs!$B$2*Inputs!$B$3*(1+Inputs!$B$4)^41))</f>
        <v/>
      </c>
      <c r="AS62" s="16">
        <f>IF(OR(43&gt;Inputs!$B$5,$B62=""),"",MAX(0,AR62*(1+INDEX('Annual Returns'!$B$4:$B$157,MATCH($A62+42,'Annual Returns'!$A$4:$A$157,0)))-Inputs!$B$2*Inputs!$B$3*(1+Inputs!$B$4)^42))</f>
        <v/>
      </c>
      <c r="AT62" s="16">
        <f>IF(OR(44&gt;Inputs!$B$5,$B62=""),"",MAX(0,AS62*(1+INDEX('Annual Returns'!$B$4:$B$157,MATCH($A62+43,'Annual Returns'!$A$4:$A$157,0)))-Inputs!$B$2*Inputs!$B$3*(1+Inputs!$B$4)^43))</f>
        <v/>
      </c>
      <c r="AU62" s="16">
        <f>IF(OR(45&gt;Inputs!$B$5,$B62=""),"",MAX(0,AT62*(1+INDEX('Annual Returns'!$B$4:$B$157,MATCH($A62+44,'Annual Returns'!$A$4:$A$157,0)))-Inputs!$B$2*Inputs!$B$3*(1+Inputs!$B$4)^44))</f>
        <v/>
      </c>
      <c r="AV62" s="16">
        <f>IF(OR(46&gt;Inputs!$B$5,$B62=""),"",MAX(0,AU62*(1+INDEX('Annual Returns'!$B$4:$B$157,MATCH($A62+45,'Annual Returns'!$A$4:$A$157,0)))-Inputs!$B$2*Inputs!$B$3*(1+Inputs!$B$4)^45))</f>
        <v/>
      </c>
      <c r="AW62" s="16">
        <f>IF(OR(47&gt;Inputs!$B$5,$B62=""),"",MAX(0,AV62*(1+INDEX('Annual Returns'!$B$4:$B$157,MATCH($A62+46,'Annual Returns'!$A$4:$A$157,0)))-Inputs!$B$2*Inputs!$B$3*(1+Inputs!$B$4)^46))</f>
        <v/>
      </c>
      <c r="AX62" s="16">
        <f>IF(OR(48&gt;Inputs!$B$5,$B62=""),"",MAX(0,AW62*(1+INDEX('Annual Returns'!$B$4:$B$157,MATCH($A62+47,'Annual Returns'!$A$4:$A$157,0)))-Inputs!$B$2*Inputs!$B$3*(1+Inputs!$B$4)^47))</f>
        <v/>
      </c>
      <c r="AY62" s="16">
        <f>IF(OR(49&gt;Inputs!$B$5,$B62=""),"",MAX(0,AX62*(1+INDEX('Annual Returns'!$B$4:$B$157,MATCH($A62+48,'Annual Returns'!$A$4:$A$157,0)))-Inputs!$B$2*Inputs!$B$3*(1+Inputs!$B$4)^48))</f>
        <v/>
      </c>
      <c r="AZ62" s="16">
        <f>IF(OR(50&gt;Inputs!$B$5,$B62=""),"",MAX(0,AY62*(1+INDEX('Annual Returns'!$B$4:$B$157,MATCH($A62+49,'Annual Returns'!$A$4:$A$157,0)))-Inputs!$B$2*Inputs!$B$3*(1+Inputs!$B$4)^49))</f>
        <v/>
      </c>
      <c r="BA62" s="16">
        <f>IF(B62="","",INDEX(C62:AZ62,Inputs!$B$5))</f>
        <v/>
      </c>
      <c r="BB62">
        <f>IF(BA62="","",IF(BA62&gt;0,1,0))</f>
        <v/>
      </c>
      <c r="BC62">
        <f>IF(BB62="","",IF(BB62=1,"",MATCH(0,C62:AZ62,0)))</f>
        <v/>
      </c>
    </row>
    <row r="63">
      <c r="A63" t="n">
        <v>1931</v>
      </c>
      <c r="B63" s="16">
        <f>IF(OR($A63+Inputs!$B$5-1&gt;Inputs!$B$7,Inputs!$B$5&gt;50),"",Inputs!$B$2)</f>
        <v/>
      </c>
      <c r="C63" s="16">
        <f>IF(OR(1&gt;Inputs!$B$5,$B63=""),"",MAX(0,B63*(1+INDEX('Annual Returns'!$B$4:$B$157,MATCH($A63+0,'Annual Returns'!$A$4:$A$157,0)))-Inputs!$B$2*Inputs!$B$3*(1+Inputs!$B$4)^0))</f>
        <v/>
      </c>
      <c r="D63" s="16">
        <f>IF(OR(2&gt;Inputs!$B$5,$B63=""),"",MAX(0,C63*(1+INDEX('Annual Returns'!$B$4:$B$157,MATCH($A63+1,'Annual Returns'!$A$4:$A$157,0)))-Inputs!$B$2*Inputs!$B$3*(1+Inputs!$B$4)^1))</f>
        <v/>
      </c>
      <c r="E63" s="16">
        <f>IF(OR(3&gt;Inputs!$B$5,$B63=""),"",MAX(0,D63*(1+INDEX('Annual Returns'!$B$4:$B$157,MATCH($A63+2,'Annual Returns'!$A$4:$A$157,0)))-Inputs!$B$2*Inputs!$B$3*(1+Inputs!$B$4)^2))</f>
        <v/>
      </c>
      <c r="F63" s="16">
        <f>IF(OR(4&gt;Inputs!$B$5,$B63=""),"",MAX(0,E63*(1+INDEX('Annual Returns'!$B$4:$B$157,MATCH($A63+3,'Annual Returns'!$A$4:$A$157,0)))-Inputs!$B$2*Inputs!$B$3*(1+Inputs!$B$4)^3))</f>
        <v/>
      </c>
      <c r="G63" s="16">
        <f>IF(OR(5&gt;Inputs!$B$5,$B63=""),"",MAX(0,F63*(1+INDEX('Annual Returns'!$B$4:$B$157,MATCH($A63+4,'Annual Returns'!$A$4:$A$157,0)))-Inputs!$B$2*Inputs!$B$3*(1+Inputs!$B$4)^4))</f>
        <v/>
      </c>
      <c r="H63" s="16">
        <f>IF(OR(6&gt;Inputs!$B$5,$B63=""),"",MAX(0,G63*(1+INDEX('Annual Returns'!$B$4:$B$157,MATCH($A63+5,'Annual Returns'!$A$4:$A$157,0)))-Inputs!$B$2*Inputs!$B$3*(1+Inputs!$B$4)^5))</f>
        <v/>
      </c>
      <c r="I63" s="16">
        <f>IF(OR(7&gt;Inputs!$B$5,$B63=""),"",MAX(0,H63*(1+INDEX('Annual Returns'!$B$4:$B$157,MATCH($A63+6,'Annual Returns'!$A$4:$A$157,0)))-Inputs!$B$2*Inputs!$B$3*(1+Inputs!$B$4)^6))</f>
        <v/>
      </c>
      <c r="J63" s="16">
        <f>IF(OR(8&gt;Inputs!$B$5,$B63=""),"",MAX(0,I63*(1+INDEX('Annual Returns'!$B$4:$B$157,MATCH($A63+7,'Annual Returns'!$A$4:$A$157,0)))-Inputs!$B$2*Inputs!$B$3*(1+Inputs!$B$4)^7))</f>
        <v/>
      </c>
      <c r="K63" s="16">
        <f>IF(OR(9&gt;Inputs!$B$5,$B63=""),"",MAX(0,J63*(1+INDEX('Annual Returns'!$B$4:$B$157,MATCH($A63+8,'Annual Returns'!$A$4:$A$157,0)))-Inputs!$B$2*Inputs!$B$3*(1+Inputs!$B$4)^8))</f>
        <v/>
      </c>
      <c r="L63" s="16">
        <f>IF(OR(10&gt;Inputs!$B$5,$B63=""),"",MAX(0,K63*(1+INDEX('Annual Returns'!$B$4:$B$157,MATCH($A63+9,'Annual Returns'!$A$4:$A$157,0)))-Inputs!$B$2*Inputs!$B$3*(1+Inputs!$B$4)^9))</f>
        <v/>
      </c>
      <c r="M63" s="16">
        <f>IF(OR(11&gt;Inputs!$B$5,$B63=""),"",MAX(0,L63*(1+INDEX('Annual Returns'!$B$4:$B$157,MATCH($A63+10,'Annual Returns'!$A$4:$A$157,0)))-Inputs!$B$2*Inputs!$B$3*(1+Inputs!$B$4)^10))</f>
        <v/>
      </c>
      <c r="N63" s="16">
        <f>IF(OR(12&gt;Inputs!$B$5,$B63=""),"",MAX(0,M63*(1+INDEX('Annual Returns'!$B$4:$B$157,MATCH($A63+11,'Annual Returns'!$A$4:$A$157,0)))-Inputs!$B$2*Inputs!$B$3*(1+Inputs!$B$4)^11))</f>
        <v/>
      </c>
      <c r="O63" s="16">
        <f>IF(OR(13&gt;Inputs!$B$5,$B63=""),"",MAX(0,N63*(1+INDEX('Annual Returns'!$B$4:$B$157,MATCH($A63+12,'Annual Returns'!$A$4:$A$157,0)))-Inputs!$B$2*Inputs!$B$3*(1+Inputs!$B$4)^12))</f>
        <v/>
      </c>
      <c r="P63" s="16">
        <f>IF(OR(14&gt;Inputs!$B$5,$B63=""),"",MAX(0,O63*(1+INDEX('Annual Returns'!$B$4:$B$157,MATCH($A63+13,'Annual Returns'!$A$4:$A$157,0)))-Inputs!$B$2*Inputs!$B$3*(1+Inputs!$B$4)^13))</f>
        <v/>
      </c>
      <c r="Q63" s="16">
        <f>IF(OR(15&gt;Inputs!$B$5,$B63=""),"",MAX(0,P63*(1+INDEX('Annual Returns'!$B$4:$B$157,MATCH($A63+14,'Annual Returns'!$A$4:$A$157,0)))-Inputs!$B$2*Inputs!$B$3*(1+Inputs!$B$4)^14))</f>
        <v/>
      </c>
      <c r="R63" s="16">
        <f>IF(OR(16&gt;Inputs!$B$5,$B63=""),"",MAX(0,Q63*(1+INDEX('Annual Returns'!$B$4:$B$157,MATCH($A63+15,'Annual Returns'!$A$4:$A$157,0)))-Inputs!$B$2*Inputs!$B$3*(1+Inputs!$B$4)^15))</f>
        <v/>
      </c>
      <c r="S63" s="16">
        <f>IF(OR(17&gt;Inputs!$B$5,$B63=""),"",MAX(0,R63*(1+INDEX('Annual Returns'!$B$4:$B$157,MATCH($A63+16,'Annual Returns'!$A$4:$A$157,0)))-Inputs!$B$2*Inputs!$B$3*(1+Inputs!$B$4)^16))</f>
        <v/>
      </c>
      <c r="T63" s="16">
        <f>IF(OR(18&gt;Inputs!$B$5,$B63=""),"",MAX(0,S63*(1+INDEX('Annual Returns'!$B$4:$B$157,MATCH($A63+17,'Annual Returns'!$A$4:$A$157,0)))-Inputs!$B$2*Inputs!$B$3*(1+Inputs!$B$4)^17))</f>
        <v/>
      </c>
      <c r="U63" s="16">
        <f>IF(OR(19&gt;Inputs!$B$5,$B63=""),"",MAX(0,T63*(1+INDEX('Annual Returns'!$B$4:$B$157,MATCH($A63+18,'Annual Returns'!$A$4:$A$157,0)))-Inputs!$B$2*Inputs!$B$3*(1+Inputs!$B$4)^18))</f>
        <v/>
      </c>
      <c r="V63" s="16">
        <f>IF(OR(20&gt;Inputs!$B$5,$B63=""),"",MAX(0,U63*(1+INDEX('Annual Returns'!$B$4:$B$157,MATCH($A63+19,'Annual Returns'!$A$4:$A$157,0)))-Inputs!$B$2*Inputs!$B$3*(1+Inputs!$B$4)^19))</f>
        <v/>
      </c>
      <c r="W63" s="16">
        <f>IF(OR(21&gt;Inputs!$B$5,$B63=""),"",MAX(0,V63*(1+INDEX('Annual Returns'!$B$4:$B$157,MATCH($A63+20,'Annual Returns'!$A$4:$A$157,0)))-Inputs!$B$2*Inputs!$B$3*(1+Inputs!$B$4)^20))</f>
        <v/>
      </c>
      <c r="X63" s="16">
        <f>IF(OR(22&gt;Inputs!$B$5,$B63=""),"",MAX(0,W63*(1+INDEX('Annual Returns'!$B$4:$B$157,MATCH($A63+21,'Annual Returns'!$A$4:$A$157,0)))-Inputs!$B$2*Inputs!$B$3*(1+Inputs!$B$4)^21))</f>
        <v/>
      </c>
      <c r="Y63" s="16">
        <f>IF(OR(23&gt;Inputs!$B$5,$B63=""),"",MAX(0,X63*(1+INDEX('Annual Returns'!$B$4:$B$157,MATCH($A63+22,'Annual Returns'!$A$4:$A$157,0)))-Inputs!$B$2*Inputs!$B$3*(1+Inputs!$B$4)^22))</f>
        <v/>
      </c>
      <c r="Z63" s="16">
        <f>IF(OR(24&gt;Inputs!$B$5,$B63=""),"",MAX(0,Y63*(1+INDEX('Annual Returns'!$B$4:$B$157,MATCH($A63+23,'Annual Returns'!$A$4:$A$157,0)))-Inputs!$B$2*Inputs!$B$3*(1+Inputs!$B$4)^23))</f>
        <v/>
      </c>
      <c r="AA63" s="16">
        <f>IF(OR(25&gt;Inputs!$B$5,$B63=""),"",MAX(0,Z63*(1+INDEX('Annual Returns'!$B$4:$B$157,MATCH($A63+24,'Annual Returns'!$A$4:$A$157,0)))-Inputs!$B$2*Inputs!$B$3*(1+Inputs!$B$4)^24))</f>
        <v/>
      </c>
      <c r="AB63" s="16">
        <f>IF(OR(26&gt;Inputs!$B$5,$B63=""),"",MAX(0,AA63*(1+INDEX('Annual Returns'!$B$4:$B$157,MATCH($A63+25,'Annual Returns'!$A$4:$A$157,0)))-Inputs!$B$2*Inputs!$B$3*(1+Inputs!$B$4)^25))</f>
        <v/>
      </c>
      <c r="AC63" s="16">
        <f>IF(OR(27&gt;Inputs!$B$5,$B63=""),"",MAX(0,AB63*(1+INDEX('Annual Returns'!$B$4:$B$157,MATCH($A63+26,'Annual Returns'!$A$4:$A$157,0)))-Inputs!$B$2*Inputs!$B$3*(1+Inputs!$B$4)^26))</f>
        <v/>
      </c>
      <c r="AD63" s="16">
        <f>IF(OR(28&gt;Inputs!$B$5,$B63=""),"",MAX(0,AC63*(1+INDEX('Annual Returns'!$B$4:$B$157,MATCH($A63+27,'Annual Returns'!$A$4:$A$157,0)))-Inputs!$B$2*Inputs!$B$3*(1+Inputs!$B$4)^27))</f>
        <v/>
      </c>
      <c r="AE63" s="16">
        <f>IF(OR(29&gt;Inputs!$B$5,$B63=""),"",MAX(0,AD63*(1+INDEX('Annual Returns'!$B$4:$B$157,MATCH($A63+28,'Annual Returns'!$A$4:$A$157,0)))-Inputs!$B$2*Inputs!$B$3*(1+Inputs!$B$4)^28))</f>
        <v/>
      </c>
      <c r="AF63" s="16">
        <f>IF(OR(30&gt;Inputs!$B$5,$B63=""),"",MAX(0,AE63*(1+INDEX('Annual Returns'!$B$4:$B$157,MATCH($A63+29,'Annual Returns'!$A$4:$A$157,0)))-Inputs!$B$2*Inputs!$B$3*(1+Inputs!$B$4)^29))</f>
        <v/>
      </c>
      <c r="AG63" s="16">
        <f>IF(OR(31&gt;Inputs!$B$5,$B63=""),"",MAX(0,AF63*(1+INDEX('Annual Returns'!$B$4:$B$157,MATCH($A63+30,'Annual Returns'!$A$4:$A$157,0)))-Inputs!$B$2*Inputs!$B$3*(1+Inputs!$B$4)^30))</f>
        <v/>
      </c>
      <c r="AH63" s="16">
        <f>IF(OR(32&gt;Inputs!$B$5,$B63=""),"",MAX(0,AG63*(1+INDEX('Annual Returns'!$B$4:$B$157,MATCH($A63+31,'Annual Returns'!$A$4:$A$157,0)))-Inputs!$B$2*Inputs!$B$3*(1+Inputs!$B$4)^31))</f>
        <v/>
      </c>
      <c r="AI63" s="16">
        <f>IF(OR(33&gt;Inputs!$B$5,$B63=""),"",MAX(0,AH63*(1+INDEX('Annual Returns'!$B$4:$B$157,MATCH($A63+32,'Annual Returns'!$A$4:$A$157,0)))-Inputs!$B$2*Inputs!$B$3*(1+Inputs!$B$4)^32))</f>
        <v/>
      </c>
      <c r="AJ63" s="16">
        <f>IF(OR(34&gt;Inputs!$B$5,$B63=""),"",MAX(0,AI63*(1+INDEX('Annual Returns'!$B$4:$B$157,MATCH($A63+33,'Annual Returns'!$A$4:$A$157,0)))-Inputs!$B$2*Inputs!$B$3*(1+Inputs!$B$4)^33))</f>
        <v/>
      </c>
      <c r="AK63" s="16">
        <f>IF(OR(35&gt;Inputs!$B$5,$B63=""),"",MAX(0,AJ63*(1+INDEX('Annual Returns'!$B$4:$B$157,MATCH($A63+34,'Annual Returns'!$A$4:$A$157,0)))-Inputs!$B$2*Inputs!$B$3*(1+Inputs!$B$4)^34))</f>
        <v/>
      </c>
      <c r="AL63" s="16">
        <f>IF(OR(36&gt;Inputs!$B$5,$B63=""),"",MAX(0,AK63*(1+INDEX('Annual Returns'!$B$4:$B$157,MATCH($A63+35,'Annual Returns'!$A$4:$A$157,0)))-Inputs!$B$2*Inputs!$B$3*(1+Inputs!$B$4)^35))</f>
        <v/>
      </c>
      <c r="AM63" s="16">
        <f>IF(OR(37&gt;Inputs!$B$5,$B63=""),"",MAX(0,AL63*(1+INDEX('Annual Returns'!$B$4:$B$157,MATCH($A63+36,'Annual Returns'!$A$4:$A$157,0)))-Inputs!$B$2*Inputs!$B$3*(1+Inputs!$B$4)^36))</f>
        <v/>
      </c>
      <c r="AN63" s="16">
        <f>IF(OR(38&gt;Inputs!$B$5,$B63=""),"",MAX(0,AM63*(1+INDEX('Annual Returns'!$B$4:$B$157,MATCH($A63+37,'Annual Returns'!$A$4:$A$157,0)))-Inputs!$B$2*Inputs!$B$3*(1+Inputs!$B$4)^37))</f>
        <v/>
      </c>
      <c r="AO63" s="16">
        <f>IF(OR(39&gt;Inputs!$B$5,$B63=""),"",MAX(0,AN63*(1+INDEX('Annual Returns'!$B$4:$B$157,MATCH($A63+38,'Annual Returns'!$A$4:$A$157,0)))-Inputs!$B$2*Inputs!$B$3*(1+Inputs!$B$4)^38))</f>
        <v/>
      </c>
      <c r="AP63" s="16">
        <f>IF(OR(40&gt;Inputs!$B$5,$B63=""),"",MAX(0,AO63*(1+INDEX('Annual Returns'!$B$4:$B$157,MATCH($A63+39,'Annual Returns'!$A$4:$A$157,0)))-Inputs!$B$2*Inputs!$B$3*(1+Inputs!$B$4)^39))</f>
        <v/>
      </c>
      <c r="AQ63" s="16">
        <f>IF(OR(41&gt;Inputs!$B$5,$B63=""),"",MAX(0,AP63*(1+INDEX('Annual Returns'!$B$4:$B$157,MATCH($A63+40,'Annual Returns'!$A$4:$A$157,0)))-Inputs!$B$2*Inputs!$B$3*(1+Inputs!$B$4)^40))</f>
        <v/>
      </c>
      <c r="AR63" s="16">
        <f>IF(OR(42&gt;Inputs!$B$5,$B63=""),"",MAX(0,AQ63*(1+INDEX('Annual Returns'!$B$4:$B$157,MATCH($A63+41,'Annual Returns'!$A$4:$A$157,0)))-Inputs!$B$2*Inputs!$B$3*(1+Inputs!$B$4)^41))</f>
        <v/>
      </c>
      <c r="AS63" s="16">
        <f>IF(OR(43&gt;Inputs!$B$5,$B63=""),"",MAX(0,AR63*(1+INDEX('Annual Returns'!$B$4:$B$157,MATCH($A63+42,'Annual Returns'!$A$4:$A$157,0)))-Inputs!$B$2*Inputs!$B$3*(1+Inputs!$B$4)^42))</f>
        <v/>
      </c>
      <c r="AT63" s="16">
        <f>IF(OR(44&gt;Inputs!$B$5,$B63=""),"",MAX(0,AS63*(1+INDEX('Annual Returns'!$B$4:$B$157,MATCH($A63+43,'Annual Returns'!$A$4:$A$157,0)))-Inputs!$B$2*Inputs!$B$3*(1+Inputs!$B$4)^43))</f>
        <v/>
      </c>
      <c r="AU63" s="16">
        <f>IF(OR(45&gt;Inputs!$B$5,$B63=""),"",MAX(0,AT63*(1+INDEX('Annual Returns'!$B$4:$B$157,MATCH($A63+44,'Annual Returns'!$A$4:$A$157,0)))-Inputs!$B$2*Inputs!$B$3*(1+Inputs!$B$4)^44))</f>
        <v/>
      </c>
      <c r="AV63" s="16">
        <f>IF(OR(46&gt;Inputs!$B$5,$B63=""),"",MAX(0,AU63*(1+INDEX('Annual Returns'!$B$4:$B$157,MATCH($A63+45,'Annual Returns'!$A$4:$A$157,0)))-Inputs!$B$2*Inputs!$B$3*(1+Inputs!$B$4)^45))</f>
        <v/>
      </c>
      <c r="AW63" s="16">
        <f>IF(OR(47&gt;Inputs!$B$5,$B63=""),"",MAX(0,AV63*(1+INDEX('Annual Returns'!$B$4:$B$157,MATCH($A63+46,'Annual Returns'!$A$4:$A$157,0)))-Inputs!$B$2*Inputs!$B$3*(1+Inputs!$B$4)^46))</f>
        <v/>
      </c>
      <c r="AX63" s="16">
        <f>IF(OR(48&gt;Inputs!$B$5,$B63=""),"",MAX(0,AW63*(1+INDEX('Annual Returns'!$B$4:$B$157,MATCH($A63+47,'Annual Returns'!$A$4:$A$157,0)))-Inputs!$B$2*Inputs!$B$3*(1+Inputs!$B$4)^47))</f>
        <v/>
      </c>
      <c r="AY63" s="16">
        <f>IF(OR(49&gt;Inputs!$B$5,$B63=""),"",MAX(0,AX63*(1+INDEX('Annual Returns'!$B$4:$B$157,MATCH($A63+48,'Annual Returns'!$A$4:$A$157,0)))-Inputs!$B$2*Inputs!$B$3*(1+Inputs!$B$4)^48))</f>
        <v/>
      </c>
      <c r="AZ63" s="16">
        <f>IF(OR(50&gt;Inputs!$B$5,$B63=""),"",MAX(0,AY63*(1+INDEX('Annual Returns'!$B$4:$B$157,MATCH($A63+49,'Annual Returns'!$A$4:$A$157,0)))-Inputs!$B$2*Inputs!$B$3*(1+Inputs!$B$4)^49))</f>
        <v/>
      </c>
      <c r="BA63" s="16">
        <f>IF(B63="","",INDEX(C63:AZ63,Inputs!$B$5))</f>
        <v/>
      </c>
      <c r="BB63">
        <f>IF(BA63="","",IF(BA63&gt;0,1,0))</f>
        <v/>
      </c>
      <c r="BC63">
        <f>IF(BB63="","",IF(BB63=1,"",MATCH(0,C63:AZ63,0)))</f>
        <v/>
      </c>
    </row>
    <row r="64">
      <c r="A64" t="n">
        <v>1932</v>
      </c>
      <c r="B64" s="16">
        <f>IF(OR($A64+Inputs!$B$5-1&gt;Inputs!$B$7,Inputs!$B$5&gt;50),"",Inputs!$B$2)</f>
        <v/>
      </c>
      <c r="C64" s="16">
        <f>IF(OR(1&gt;Inputs!$B$5,$B64=""),"",MAX(0,B64*(1+INDEX('Annual Returns'!$B$4:$B$157,MATCH($A64+0,'Annual Returns'!$A$4:$A$157,0)))-Inputs!$B$2*Inputs!$B$3*(1+Inputs!$B$4)^0))</f>
        <v/>
      </c>
      <c r="D64" s="16">
        <f>IF(OR(2&gt;Inputs!$B$5,$B64=""),"",MAX(0,C64*(1+INDEX('Annual Returns'!$B$4:$B$157,MATCH($A64+1,'Annual Returns'!$A$4:$A$157,0)))-Inputs!$B$2*Inputs!$B$3*(1+Inputs!$B$4)^1))</f>
        <v/>
      </c>
      <c r="E64" s="16">
        <f>IF(OR(3&gt;Inputs!$B$5,$B64=""),"",MAX(0,D64*(1+INDEX('Annual Returns'!$B$4:$B$157,MATCH($A64+2,'Annual Returns'!$A$4:$A$157,0)))-Inputs!$B$2*Inputs!$B$3*(1+Inputs!$B$4)^2))</f>
        <v/>
      </c>
      <c r="F64" s="16">
        <f>IF(OR(4&gt;Inputs!$B$5,$B64=""),"",MAX(0,E64*(1+INDEX('Annual Returns'!$B$4:$B$157,MATCH($A64+3,'Annual Returns'!$A$4:$A$157,0)))-Inputs!$B$2*Inputs!$B$3*(1+Inputs!$B$4)^3))</f>
        <v/>
      </c>
      <c r="G64" s="16">
        <f>IF(OR(5&gt;Inputs!$B$5,$B64=""),"",MAX(0,F64*(1+INDEX('Annual Returns'!$B$4:$B$157,MATCH($A64+4,'Annual Returns'!$A$4:$A$157,0)))-Inputs!$B$2*Inputs!$B$3*(1+Inputs!$B$4)^4))</f>
        <v/>
      </c>
      <c r="H64" s="16">
        <f>IF(OR(6&gt;Inputs!$B$5,$B64=""),"",MAX(0,G64*(1+INDEX('Annual Returns'!$B$4:$B$157,MATCH($A64+5,'Annual Returns'!$A$4:$A$157,0)))-Inputs!$B$2*Inputs!$B$3*(1+Inputs!$B$4)^5))</f>
        <v/>
      </c>
      <c r="I64" s="16">
        <f>IF(OR(7&gt;Inputs!$B$5,$B64=""),"",MAX(0,H64*(1+INDEX('Annual Returns'!$B$4:$B$157,MATCH($A64+6,'Annual Returns'!$A$4:$A$157,0)))-Inputs!$B$2*Inputs!$B$3*(1+Inputs!$B$4)^6))</f>
        <v/>
      </c>
      <c r="J64" s="16">
        <f>IF(OR(8&gt;Inputs!$B$5,$B64=""),"",MAX(0,I64*(1+INDEX('Annual Returns'!$B$4:$B$157,MATCH($A64+7,'Annual Returns'!$A$4:$A$157,0)))-Inputs!$B$2*Inputs!$B$3*(1+Inputs!$B$4)^7))</f>
        <v/>
      </c>
      <c r="K64" s="16">
        <f>IF(OR(9&gt;Inputs!$B$5,$B64=""),"",MAX(0,J64*(1+INDEX('Annual Returns'!$B$4:$B$157,MATCH($A64+8,'Annual Returns'!$A$4:$A$157,0)))-Inputs!$B$2*Inputs!$B$3*(1+Inputs!$B$4)^8))</f>
        <v/>
      </c>
      <c r="L64" s="16">
        <f>IF(OR(10&gt;Inputs!$B$5,$B64=""),"",MAX(0,K64*(1+INDEX('Annual Returns'!$B$4:$B$157,MATCH($A64+9,'Annual Returns'!$A$4:$A$157,0)))-Inputs!$B$2*Inputs!$B$3*(1+Inputs!$B$4)^9))</f>
        <v/>
      </c>
      <c r="M64" s="16">
        <f>IF(OR(11&gt;Inputs!$B$5,$B64=""),"",MAX(0,L64*(1+INDEX('Annual Returns'!$B$4:$B$157,MATCH($A64+10,'Annual Returns'!$A$4:$A$157,0)))-Inputs!$B$2*Inputs!$B$3*(1+Inputs!$B$4)^10))</f>
        <v/>
      </c>
      <c r="N64" s="16">
        <f>IF(OR(12&gt;Inputs!$B$5,$B64=""),"",MAX(0,M64*(1+INDEX('Annual Returns'!$B$4:$B$157,MATCH($A64+11,'Annual Returns'!$A$4:$A$157,0)))-Inputs!$B$2*Inputs!$B$3*(1+Inputs!$B$4)^11))</f>
        <v/>
      </c>
      <c r="O64" s="16">
        <f>IF(OR(13&gt;Inputs!$B$5,$B64=""),"",MAX(0,N64*(1+INDEX('Annual Returns'!$B$4:$B$157,MATCH($A64+12,'Annual Returns'!$A$4:$A$157,0)))-Inputs!$B$2*Inputs!$B$3*(1+Inputs!$B$4)^12))</f>
        <v/>
      </c>
      <c r="P64" s="16">
        <f>IF(OR(14&gt;Inputs!$B$5,$B64=""),"",MAX(0,O64*(1+INDEX('Annual Returns'!$B$4:$B$157,MATCH($A64+13,'Annual Returns'!$A$4:$A$157,0)))-Inputs!$B$2*Inputs!$B$3*(1+Inputs!$B$4)^13))</f>
        <v/>
      </c>
      <c r="Q64" s="16">
        <f>IF(OR(15&gt;Inputs!$B$5,$B64=""),"",MAX(0,P64*(1+INDEX('Annual Returns'!$B$4:$B$157,MATCH($A64+14,'Annual Returns'!$A$4:$A$157,0)))-Inputs!$B$2*Inputs!$B$3*(1+Inputs!$B$4)^14))</f>
        <v/>
      </c>
      <c r="R64" s="16">
        <f>IF(OR(16&gt;Inputs!$B$5,$B64=""),"",MAX(0,Q64*(1+INDEX('Annual Returns'!$B$4:$B$157,MATCH($A64+15,'Annual Returns'!$A$4:$A$157,0)))-Inputs!$B$2*Inputs!$B$3*(1+Inputs!$B$4)^15))</f>
        <v/>
      </c>
      <c r="S64" s="16">
        <f>IF(OR(17&gt;Inputs!$B$5,$B64=""),"",MAX(0,R64*(1+INDEX('Annual Returns'!$B$4:$B$157,MATCH($A64+16,'Annual Returns'!$A$4:$A$157,0)))-Inputs!$B$2*Inputs!$B$3*(1+Inputs!$B$4)^16))</f>
        <v/>
      </c>
      <c r="T64" s="16">
        <f>IF(OR(18&gt;Inputs!$B$5,$B64=""),"",MAX(0,S64*(1+INDEX('Annual Returns'!$B$4:$B$157,MATCH($A64+17,'Annual Returns'!$A$4:$A$157,0)))-Inputs!$B$2*Inputs!$B$3*(1+Inputs!$B$4)^17))</f>
        <v/>
      </c>
      <c r="U64" s="16">
        <f>IF(OR(19&gt;Inputs!$B$5,$B64=""),"",MAX(0,T64*(1+INDEX('Annual Returns'!$B$4:$B$157,MATCH($A64+18,'Annual Returns'!$A$4:$A$157,0)))-Inputs!$B$2*Inputs!$B$3*(1+Inputs!$B$4)^18))</f>
        <v/>
      </c>
      <c r="V64" s="16">
        <f>IF(OR(20&gt;Inputs!$B$5,$B64=""),"",MAX(0,U64*(1+INDEX('Annual Returns'!$B$4:$B$157,MATCH($A64+19,'Annual Returns'!$A$4:$A$157,0)))-Inputs!$B$2*Inputs!$B$3*(1+Inputs!$B$4)^19))</f>
        <v/>
      </c>
      <c r="W64" s="16">
        <f>IF(OR(21&gt;Inputs!$B$5,$B64=""),"",MAX(0,V64*(1+INDEX('Annual Returns'!$B$4:$B$157,MATCH($A64+20,'Annual Returns'!$A$4:$A$157,0)))-Inputs!$B$2*Inputs!$B$3*(1+Inputs!$B$4)^20))</f>
        <v/>
      </c>
      <c r="X64" s="16">
        <f>IF(OR(22&gt;Inputs!$B$5,$B64=""),"",MAX(0,W64*(1+INDEX('Annual Returns'!$B$4:$B$157,MATCH($A64+21,'Annual Returns'!$A$4:$A$157,0)))-Inputs!$B$2*Inputs!$B$3*(1+Inputs!$B$4)^21))</f>
        <v/>
      </c>
      <c r="Y64" s="16">
        <f>IF(OR(23&gt;Inputs!$B$5,$B64=""),"",MAX(0,X64*(1+INDEX('Annual Returns'!$B$4:$B$157,MATCH($A64+22,'Annual Returns'!$A$4:$A$157,0)))-Inputs!$B$2*Inputs!$B$3*(1+Inputs!$B$4)^22))</f>
        <v/>
      </c>
      <c r="Z64" s="16">
        <f>IF(OR(24&gt;Inputs!$B$5,$B64=""),"",MAX(0,Y64*(1+INDEX('Annual Returns'!$B$4:$B$157,MATCH($A64+23,'Annual Returns'!$A$4:$A$157,0)))-Inputs!$B$2*Inputs!$B$3*(1+Inputs!$B$4)^23))</f>
        <v/>
      </c>
      <c r="AA64" s="16">
        <f>IF(OR(25&gt;Inputs!$B$5,$B64=""),"",MAX(0,Z64*(1+INDEX('Annual Returns'!$B$4:$B$157,MATCH($A64+24,'Annual Returns'!$A$4:$A$157,0)))-Inputs!$B$2*Inputs!$B$3*(1+Inputs!$B$4)^24))</f>
        <v/>
      </c>
      <c r="AB64" s="16">
        <f>IF(OR(26&gt;Inputs!$B$5,$B64=""),"",MAX(0,AA64*(1+INDEX('Annual Returns'!$B$4:$B$157,MATCH($A64+25,'Annual Returns'!$A$4:$A$157,0)))-Inputs!$B$2*Inputs!$B$3*(1+Inputs!$B$4)^25))</f>
        <v/>
      </c>
      <c r="AC64" s="16">
        <f>IF(OR(27&gt;Inputs!$B$5,$B64=""),"",MAX(0,AB64*(1+INDEX('Annual Returns'!$B$4:$B$157,MATCH($A64+26,'Annual Returns'!$A$4:$A$157,0)))-Inputs!$B$2*Inputs!$B$3*(1+Inputs!$B$4)^26))</f>
        <v/>
      </c>
      <c r="AD64" s="16">
        <f>IF(OR(28&gt;Inputs!$B$5,$B64=""),"",MAX(0,AC64*(1+INDEX('Annual Returns'!$B$4:$B$157,MATCH($A64+27,'Annual Returns'!$A$4:$A$157,0)))-Inputs!$B$2*Inputs!$B$3*(1+Inputs!$B$4)^27))</f>
        <v/>
      </c>
      <c r="AE64" s="16">
        <f>IF(OR(29&gt;Inputs!$B$5,$B64=""),"",MAX(0,AD64*(1+INDEX('Annual Returns'!$B$4:$B$157,MATCH($A64+28,'Annual Returns'!$A$4:$A$157,0)))-Inputs!$B$2*Inputs!$B$3*(1+Inputs!$B$4)^28))</f>
        <v/>
      </c>
      <c r="AF64" s="16">
        <f>IF(OR(30&gt;Inputs!$B$5,$B64=""),"",MAX(0,AE64*(1+INDEX('Annual Returns'!$B$4:$B$157,MATCH($A64+29,'Annual Returns'!$A$4:$A$157,0)))-Inputs!$B$2*Inputs!$B$3*(1+Inputs!$B$4)^29))</f>
        <v/>
      </c>
      <c r="AG64" s="16">
        <f>IF(OR(31&gt;Inputs!$B$5,$B64=""),"",MAX(0,AF64*(1+INDEX('Annual Returns'!$B$4:$B$157,MATCH($A64+30,'Annual Returns'!$A$4:$A$157,0)))-Inputs!$B$2*Inputs!$B$3*(1+Inputs!$B$4)^30))</f>
        <v/>
      </c>
      <c r="AH64" s="16">
        <f>IF(OR(32&gt;Inputs!$B$5,$B64=""),"",MAX(0,AG64*(1+INDEX('Annual Returns'!$B$4:$B$157,MATCH($A64+31,'Annual Returns'!$A$4:$A$157,0)))-Inputs!$B$2*Inputs!$B$3*(1+Inputs!$B$4)^31))</f>
        <v/>
      </c>
      <c r="AI64" s="16">
        <f>IF(OR(33&gt;Inputs!$B$5,$B64=""),"",MAX(0,AH64*(1+INDEX('Annual Returns'!$B$4:$B$157,MATCH($A64+32,'Annual Returns'!$A$4:$A$157,0)))-Inputs!$B$2*Inputs!$B$3*(1+Inputs!$B$4)^32))</f>
        <v/>
      </c>
      <c r="AJ64" s="16">
        <f>IF(OR(34&gt;Inputs!$B$5,$B64=""),"",MAX(0,AI64*(1+INDEX('Annual Returns'!$B$4:$B$157,MATCH($A64+33,'Annual Returns'!$A$4:$A$157,0)))-Inputs!$B$2*Inputs!$B$3*(1+Inputs!$B$4)^33))</f>
        <v/>
      </c>
      <c r="AK64" s="16">
        <f>IF(OR(35&gt;Inputs!$B$5,$B64=""),"",MAX(0,AJ64*(1+INDEX('Annual Returns'!$B$4:$B$157,MATCH($A64+34,'Annual Returns'!$A$4:$A$157,0)))-Inputs!$B$2*Inputs!$B$3*(1+Inputs!$B$4)^34))</f>
        <v/>
      </c>
      <c r="AL64" s="16">
        <f>IF(OR(36&gt;Inputs!$B$5,$B64=""),"",MAX(0,AK64*(1+INDEX('Annual Returns'!$B$4:$B$157,MATCH($A64+35,'Annual Returns'!$A$4:$A$157,0)))-Inputs!$B$2*Inputs!$B$3*(1+Inputs!$B$4)^35))</f>
        <v/>
      </c>
      <c r="AM64" s="16">
        <f>IF(OR(37&gt;Inputs!$B$5,$B64=""),"",MAX(0,AL64*(1+INDEX('Annual Returns'!$B$4:$B$157,MATCH($A64+36,'Annual Returns'!$A$4:$A$157,0)))-Inputs!$B$2*Inputs!$B$3*(1+Inputs!$B$4)^36))</f>
        <v/>
      </c>
      <c r="AN64" s="16">
        <f>IF(OR(38&gt;Inputs!$B$5,$B64=""),"",MAX(0,AM64*(1+INDEX('Annual Returns'!$B$4:$B$157,MATCH($A64+37,'Annual Returns'!$A$4:$A$157,0)))-Inputs!$B$2*Inputs!$B$3*(1+Inputs!$B$4)^37))</f>
        <v/>
      </c>
      <c r="AO64" s="16">
        <f>IF(OR(39&gt;Inputs!$B$5,$B64=""),"",MAX(0,AN64*(1+INDEX('Annual Returns'!$B$4:$B$157,MATCH($A64+38,'Annual Returns'!$A$4:$A$157,0)))-Inputs!$B$2*Inputs!$B$3*(1+Inputs!$B$4)^38))</f>
        <v/>
      </c>
      <c r="AP64" s="16">
        <f>IF(OR(40&gt;Inputs!$B$5,$B64=""),"",MAX(0,AO64*(1+INDEX('Annual Returns'!$B$4:$B$157,MATCH($A64+39,'Annual Returns'!$A$4:$A$157,0)))-Inputs!$B$2*Inputs!$B$3*(1+Inputs!$B$4)^39))</f>
        <v/>
      </c>
      <c r="AQ64" s="16">
        <f>IF(OR(41&gt;Inputs!$B$5,$B64=""),"",MAX(0,AP64*(1+INDEX('Annual Returns'!$B$4:$B$157,MATCH($A64+40,'Annual Returns'!$A$4:$A$157,0)))-Inputs!$B$2*Inputs!$B$3*(1+Inputs!$B$4)^40))</f>
        <v/>
      </c>
      <c r="AR64" s="16">
        <f>IF(OR(42&gt;Inputs!$B$5,$B64=""),"",MAX(0,AQ64*(1+INDEX('Annual Returns'!$B$4:$B$157,MATCH($A64+41,'Annual Returns'!$A$4:$A$157,0)))-Inputs!$B$2*Inputs!$B$3*(1+Inputs!$B$4)^41))</f>
        <v/>
      </c>
      <c r="AS64" s="16">
        <f>IF(OR(43&gt;Inputs!$B$5,$B64=""),"",MAX(0,AR64*(1+INDEX('Annual Returns'!$B$4:$B$157,MATCH($A64+42,'Annual Returns'!$A$4:$A$157,0)))-Inputs!$B$2*Inputs!$B$3*(1+Inputs!$B$4)^42))</f>
        <v/>
      </c>
      <c r="AT64" s="16">
        <f>IF(OR(44&gt;Inputs!$B$5,$B64=""),"",MAX(0,AS64*(1+INDEX('Annual Returns'!$B$4:$B$157,MATCH($A64+43,'Annual Returns'!$A$4:$A$157,0)))-Inputs!$B$2*Inputs!$B$3*(1+Inputs!$B$4)^43))</f>
        <v/>
      </c>
      <c r="AU64" s="16">
        <f>IF(OR(45&gt;Inputs!$B$5,$B64=""),"",MAX(0,AT64*(1+INDEX('Annual Returns'!$B$4:$B$157,MATCH($A64+44,'Annual Returns'!$A$4:$A$157,0)))-Inputs!$B$2*Inputs!$B$3*(1+Inputs!$B$4)^44))</f>
        <v/>
      </c>
      <c r="AV64" s="16">
        <f>IF(OR(46&gt;Inputs!$B$5,$B64=""),"",MAX(0,AU64*(1+INDEX('Annual Returns'!$B$4:$B$157,MATCH($A64+45,'Annual Returns'!$A$4:$A$157,0)))-Inputs!$B$2*Inputs!$B$3*(1+Inputs!$B$4)^45))</f>
        <v/>
      </c>
      <c r="AW64" s="16">
        <f>IF(OR(47&gt;Inputs!$B$5,$B64=""),"",MAX(0,AV64*(1+INDEX('Annual Returns'!$B$4:$B$157,MATCH($A64+46,'Annual Returns'!$A$4:$A$157,0)))-Inputs!$B$2*Inputs!$B$3*(1+Inputs!$B$4)^46))</f>
        <v/>
      </c>
      <c r="AX64" s="16">
        <f>IF(OR(48&gt;Inputs!$B$5,$B64=""),"",MAX(0,AW64*(1+INDEX('Annual Returns'!$B$4:$B$157,MATCH($A64+47,'Annual Returns'!$A$4:$A$157,0)))-Inputs!$B$2*Inputs!$B$3*(1+Inputs!$B$4)^47))</f>
        <v/>
      </c>
      <c r="AY64" s="16">
        <f>IF(OR(49&gt;Inputs!$B$5,$B64=""),"",MAX(0,AX64*(1+INDEX('Annual Returns'!$B$4:$B$157,MATCH($A64+48,'Annual Returns'!$A$4:$A$157,0)))-Inputs!$B$2*Inputs!$B$3*(1+Inputs!$B$4)^48))</f>
        <v/>
      </c>
      <c r="AZ64" s="16">
        <f>IF(OR(50&gt;Inputs!$B$5,$B64=""),"",MAX(0,AY64*(1+INDEX('Annual Returns'!$B$4:$B$157,MATCH($A64+49,'Annual Returns'!$A$4:$A$157,0)))-Inputs!$B$2*Inputs!$B$3*(1+Inputs!$B$4)^49))</f>
        <v/>
      </c>
      <c r="BA64" s="16">
        <f>IF(B64="","",INDEX(C64:AZ64,Inputs!$B$5))</f>
        <v/>
      </c>
      <c r="BB64">
        <f>IF(BA64="","",IF(BA64&gt;0,1,0))</f>
        <v/>
      </c>
      <c r="BC64">
        <f>IF(BB64="","",IF(BB64=1,"",MATCH(0,C64:AZ64,0)))</f>
        <v/>
      </c>
    </row>
    <row r="65">
      <c r="A65" t="n">
        <v>1933</v>
      </c>
      <c r="B65" s="16">
        <f>IF(OR($A65+Inputs!$B$5-1&gt;Inputs!$B$7,Inputs!$B$5&gt;50),"",Inputs!$B$2)</f>
        <v/>
      </c>
      <c r="C65" s="16">
        <f>IF(OR(1&gt;Inputs!$B$5,$B65=""),"",MAX(0,B65*(1+INDEX('Annual Returns'!$B$4:$B$157,MATCH($A65+0,'Annual Returns'!$A$4:$A$157,0)))-Inputs!$B$2*Inputs!$B$3*(1+Inputs!$B$4)^0))</f>
        <v/>
      </c>
      <c r="D65" s="16">
        <f>IF(OR(2&gt;Inputs!$B$5,$B65=""),"",MAX(0,C65*(1+INDEX('Annual Returns'!$B$4:$B$157,MATCH($A65+1,'Annual Returns'!$A$4:$A$157,0)))-Inputs!$B$2*Inputs!$B$3*(1+Inputs!$B$4)^1))</f>
        <v/>
      </c>
      <c r="E65" s="16">
        <f>IF(OR(3&gt;Inputs!$B$5,$B65=""),"",MAX(0,D65*(1+INDEX('Annual Returns'!$B$4:$B$157,MATCH($A65+2,'Annual Returns'!$A$4:$A$157,0)))-Inputs!$B$2*Inputs!$B$3*(1+Inputs!$B$4)^2))</f>
        <v/>
      </c>
      <c r="F65" s="16">
        <f>IF(OR(4&gt;Inputs!$B$5,$B65=""),"",MAX(0,E65*(1+INDEX('Annual Returns'!$B$4:$B$157,MATCH($A65+3,'Annual Returns'!$A$4:$A$157,0)))-Inputs!$B$2*Inputs!$B$3*(1+Inputs!$B$4)^3))</f>
        <v/>
      </c>
      <c r="G65" s="16">
        <f>IF(OR(5&gt;Inputs!$B$5,$B65=""),"",MAX(0,F65*(1+INDEX('Annual Returns'!$B$4:$B$157,MATCH($A65+4,'Annual Returns'!$A$4:$A$157,0)))-Inputs!$B$2*Inputs!$B$3*(1+Inputs!$B$4)^4))</f>
        <v/>
      </c>
      <c r="H65" s="16">
        <f>IF(OR(6&gt;Inputs!$B$5,$B65=""),"",MAX(0,G65*(1+INDEX('Annual Returns'!$B$4:$B$157,MATCH($A65+5,'Annual Returns'!$A$4:$A$157,0)))-Inputs!$B$2*Inputs!$B$3*(1+Inputs!$B$4)^5))</f>
        <v/>
      </c>
      <c r="I65" s="16">
        <f>IF(OR(7&gt;Inputs!$B$5,$B65=""),"",MAX(0,H65*(1+INDEX('Annual Returns'!$B$4:$B$157,MATCH($A65+6,'Annual Returns'!$A$4:$A$157,0)))-Inputs!$B$2*Inputs!$B$3*(1+Inputs!$B$4)^6))</f>
        <v/>
      </c>
      <c r="J65" s="16">
        <f>IF(OR(8&gt;Inputs!$B$5,$B65=""),"",MAX(0,I65*(1+INDEX('Annual Returns'!$B$4:$B$157,MATCH($A65+7,'Annual Returns'!$A$4:$A$157,0)))-Inputs!$B$2*Inputs!$B$3*(1+Inputs!$B$4)^7))</f>
        <v/>
      </c>
      <c r="K65" s="16">
        <f>IF(OR(9&gt;Inputs!$B$5,$B65=""),"",MAX(0,J65*(1+INDEX('Annual Returns'!$B$4:$B$157,MATCH($A65+8,'Annual Returns'!$A$4:$A$157,0)))-Inputs!$B$2*Inputs!$B$3*(1+Inputs!$B$4)^8))</f>
        <v/>
      </c>
      <c r="L65" s="16">
        <f>IF(OR(10&gt;Inputs!$B$5,$B65=""),"",MAX(0,K65*(1+INDEX('Annual Returns'!$B$4:$B$157,MATCH($A65+9,'Annual Returns'!$A$4:$A$157,0)))-Inputs!$B$2*Inputs!$B$3*(1+Inputs!$B$4)^9))</f>
        <v/>
      </c>
      <c r="M65" s="16">
        <f>IF(OR(11&gt;Inputs!$B$5,$B65=""),"",MAX(0,L65*(1+INDEX('Annual Returns'!$B$4:$B$157,MATCH($A65+10,'Annual Returns'!$A$4:$A$157,0)))-Inputs!$B$2*Inputs!$B$3*(1+Inputs!$B$4)^10))</f>
        <v/>
      </c>
      <c r="N65" s="16">
        <f>IF(OR(12&gt;Inputs!$B$5,$B65=""),"",MAX(0,M65*(1+INDEX('Annual Returns'!$B$4:$B$157,MATCH($A65+11,'Annual Returns'!$A$4:$A$157,0)))-Inputs!$B$2*Inputs!$B$3*(1+Inputs!$B$4)^11))</f>
        <v/>
      </c>
      <c r="O65" s="16">
        <f>IF(OR(13&gt;Inputs!$B$5,$B65=""),"",MAX(0,N65*(1+INDEX('Annual Returns'!$B$4:$B$157,MATCH($A65+12,'Annual Returns'!$A$4:$A$157,0)))-Inputs!$B$2*Inputs!$B$3*(1+Inputs!$B$4)^12))</f>
        <v/>
      </c>
      <c r="P65" s="16">
        <f>IF(OR(14&gt;Inputs!$B$5,$B65=""),"",MAX(0,O65*(1+INDEX('Annual Returns'!$B$4:$B$157,MATCH($A65+13,'Annual Returns'!$A$4:$A$157,0)))-Inputs!$B$2*Inputs!$B$3*(1+Inputs!$B$4)^13))</f>
        <v/>
      </c>
      <c r="Q65" s="16">
        <f>IF(OR(15&gt;Inputs!$B$5,$B65=""),"",MAX(0,P65*(1+INDEX('Annual Returns'!$B$4:$B$157,MATCH($A65+14,'Annual Returns'!$A$4:$A$157,0)))-Inputs!$B$2*Inputs!$B$3*(1+Inputs!$B$4)^14))</f>
        <v/>
      </c>
      <c r="R65" s="16">
        <f>IF(OR(16&gt;Inputs!$B$5,$B65=""),"",MAX(0,Q65*(1+INDEX('Annual Returns'!$B$4:$B$157,MATCH($A65+15,'Annual Returns'!$A$4:$A$157,0)))-Inputs!$B$2*Inputs!$B$3*(1+Inputs!$B$4)^15))</f>
        <v/>
      </c>
      <c r="S65" s="16">
        <f>IF(OR(17&gt;Inputs!$B$5,$B65=""),"",MAX(0,R65*(1+INDEX('Annual Returns'!$B$4:$B$157,MATCH($A65+16,'Annual Returns'!$A$4:$A$157,0)))-Inputs!$B$2*Inputs!$B$3*(1+Inputs!$B$4)^16))</f>
        <v/>
      </c>
      <c r="T65" s="16">
        <f>IF(OR(18&gt;Inputs!$B$5,$B65=""),"",MAX(0,S65*(1+INDEX('Annual Returns'!$B$4:$B$157,MATCH($A65+17,'Annual Returns'!$A$4:$A$157,0)))-Inputs!$B$2*Inputs!$B$3*(1+Inputs!$B$4)^17))</f>
        <v/>
      </c>
      <c r="U65" s="16">
        <f>IF(OR(19&gt;Inputs!$B$5,$B65=""),"",MAX(0,T65*(1+INDEX('Annual Returns'!$B$4:$B$157,MATCH($A65+18,'Annual Returns'!$A$4:$A$157,0)))-Inputs!$B$2*Inputs!$B$3*(1+Inputs!$B$4)^18))</f>
        <v/>
      </c>
      <c r="V65" s="16">
        <f>IF(OR(20&gt;Inputs!$B$5,$B65=""),"",MAX(0,U65*(1+INDEX('Annual Returns'!$B$4:$B$157,MATCH($A65+19,'Annual Returns'!$A$4:$A$157,0)))-Inputs!$B$2*Inputs!$B$3*(1+Inputs!$B$4)^19))</f>
        <v/>
      </c>
      <c r="W65" s="16">
        <f>IF(OR(21&gt;Inputs!$B$5,$B65=""),"",MAX(0,V65*(1+INDEX('Annual Returns'!$B$4:$B$157,MATCH($A65+20,'Annual Returns'!$A$4:$A$157,0)))-Inputs!$B$2*Inputs!$B$3*(1+Inputs!$B$4)^20))</f>
        <v/>
      </c>
      <c r="X65" s="16">
        <f>IF(OR(22&gt;Inputs!$B$5,$B65=""),"",MAX(0,W65*(1+INDEX('Annual Returns'!$B$4:$B$157,MATCH($A65+21,'Annual Returns'!$A$4:$A$157,0)))-Inputs!$B$2*Inputs!$B$3*(1+Inputs!$B$4)^21))</f>
        <v/>
      </c>
      <c r="Y65" s="16">
        <f>IF(OR(23&gt;Inputs!$B$5,$B65=""),"",MAX(0,X65*(1+INDEX('Annual Returns'!$B$4:$B$157,MATCH($A65+22,'Annual Returns'!$A$4:$A$157,0)))-Inputs!$B$2*Inputs!$B$3*(1+Inputs!$B$4)^22))</f>
        <v/>
      </c>
      <c r="Z65" s="16">
        <f>IF(OR(24&gt;Inputs!$B$5,$B65=""),"",MAX(0,Y65*(1+INDEX('Annual Returns'!$B$4:$B$157,MATCH($A65+23,'Annual Returns'!$A$4:$A$157,0)))-Inputs!$B$2*Inputs!$B$3*(1+Inputs!$B$4)^23))</f>
        <v/>
      </c>
      <c r="AA65" s="16">
        <f>IF(OR(25&gt;Inputs!$B$5,$B65=""),"",MAX(0,Z65*(1+INDEX('Annual Returns'!$B$4:$B$157,MATCH($A65+24,'Annual Returns'!$A$4:$A$157,0)))-Inputs!$B$2*Inputs!$B$3*(1+Inputs!$B$4)^24))</f>
        <v/>
      </c>
      <c r="AB65" s="16">
        <f>IF(OR(26&gt;Inputs!$B$5,$B65=""),"",MAX(0,AA65*(1+INDEX('Annual Returns'!$B$4:$B$157,MATCH($A65+25,'Annual Returns'!$A$4:$A$157,0)))-Inputs!$B$2*Inputs!$B$3*(1+Inputs!$B$4)^25))</f>
        <v/>
      </c>
      <c r="AC65" s="16">
        <f>IF(OR(27&gt;Inputs!$B$5,$B65=""),"",MAX(0,AB65*(1+INDEX('Annual Returns'!$B$4:$B$157,MATCH($A65+26,'Annual Returns'!$A$4:$A$157,0)))-Inputs!$B$2*Inputs!$B$3*(1+Inputs!$B$4)^26))</f>
        <v/>
      </c>
      <c r="AD65" s="16">
        <f>IF(OR(28&gt;Inputs!$B$5,$B65=""),"",MAX(0,AC65*(1+INDEX('Annual Returns'!$B$4:$B$157,MATCH($A65+27,'Annual Returns'!$A$4:$A$157,0)))-Inputs!$B$2*Inputs!$B$3*(1+Inputs!$B$4)^27))</f>
        <v/>
      </c>
      <c r="AE65" s="16">
        <f>IF(OR(29&gt;Inputs!$B$5,$B65=""),"",MAX(0,AD65*(1+INDEX('Annual Returns'!$B$4:$B$157,MATCH($A65+28,'Annual Returns'!$A$4:$A$157,0)))-Inputs!$B$2*Inputs!$B$3*(1+Inputs!$B$4)^28))</f>
        <v/>
      </c>
      <c r="AF65" s="16">
        <f>IF(OR(30&gt;Inputs!$B$5,$B65=""),"",MAX(0,AE65*(1+INDEX('Annual Returns'!$B$4:$B$157,MATCH($A65+29,'Annual Returns'!$A$4:$A$157,0)))-Inputs!$B$2*Inputs!$B$3*(1+Inputs!$B$4)^29))</f>
        <v/>
      </c>
      <c r="AG65" s="16">
        <f>IF(OR(31&gt;Inputs!$B$5,$B65=""),"",MAX(0,AF65*(1+INDEX('Annual Returns'!$B$4:$B$157,MATCH($A65+30,'Annual Returns'!$A$4:$A$157,0)))-Inputs!$B$2*Inputs!$B$3*(1+Inputs!$B$4)^30))</f>
        <v/>
      </c>
      <c r="AH65" s="16">
        <f>IF(OR(32&gt;Inputs!$B$5,$B65=""),"",MAX(0,AG65*(1+INDEX('Annual Returns'!$B$4:$B$157,MATCH($A65+31,'Annual Returns'!$A$4:$A$157,0)))-Inputs!$B$2*Inputs!$B$3*(1+Inputs!$B$4)^31))</f>
        <v/>
      </c>
      <c r="AI65" s="16">
        <f>IF(OR(33&gt;Inputs!$B$5,$B65=""),"",MAX(0,AH65*(1+INDEX('Annual Returns'!$B$4:$B$157,MATCH($A65+32,'Annual Returns'!$A$4:$A$157,0)))-Inputs!$B$2*Inputs!$B$3*(1+Inputs!$B$4)^32))</f>
        <v/>
      </c>
      <c r="AJ65" s="16">
        <f>IF(OR(34&gt;Inputs!$B$5,$B65=""),"",MAX(0,AI65*(1+INDEX('Annual Returns'!$B$4:$B$157,MATCH($A65+33,'Annual Returns'!$A$4:$A$157,0)))-Inputs!$B$2*Inputs!$B$3*(1+Inputs!$B$4)^33))</f>
        <v/>
      </c>
      <c r="AK65" s="16">
        <f>IF(OR(35&gt;Inputs!$B$5,$B65=""),"",MAX(0,AJ65*(1+INDEX('Annual Returns'!$B$4:$B$157,MATCH($A65+34,'Annual Returns'!$A$4:$A$157,0)))-Inputs!$B$2*Inputs!$B$3*(1+Inputs!$B$4)^34))</f>
        <v/>
      </c>
      <c r="AL65" s="16">
        <f>IF(OR(36&gt;Inputs!$B$5,$B65=""),"",MAX(0,AK65*(1+INDEX('Annual Returns'!$B$4:$B$157,MATCH($A65+35,'Annual Returns'!$A$4:$A$157,0)))-Inputs!$B$2*Inputs!$B$3*(1+Inputs!$B$4)^35))</f>
        <v/>
      </c>
      <c r="AM65" s="16">
        <f>IF(OR(37&gt;Inputs!$B$5,$B65=""),"",MAX(0,AL65*(1+INDEX('Annual Returns'!$B$4:$B$157,MATCH($A65+36,'Annual Returns'!$A$4:$A$157,0)))-Inputs!$B$2*Inputs!$B$3*(1+Inputs!$B$4)^36))</f>
        <v/>
      </c>
      <c r="AN65" s="16">
        <f>IF(OR(38&gt;Inputs!$B$5,$B65=""),"",MAX(0,AM65*(1+INDEX('Annual Returns'!$B$4:$B$157,MATCH($A65+37,'Annual Returns'!$A$4:$A$157,0)))-Inputs!$B$2*Inputs!$B$3*(1+Inputs!$B$4)^37))</f>
        <v/>
      </c>
      <c r="AO65" s="16">
        <f>IF(OR(39&gt;Inputs!$B$5,$B65=""),"",MAX(0,AN65*(1+INDEX('Annual Returns'!$B$4:$B$157,MATCH($A65+38,'Annual Returns'!$A$4:$A$157,0)))-Inputs!$B$2*Inputs!$B$3*(1+Inputs!$B$4)^38))</f>
        <v/>
      </c>
      <c r="AP65" s="16">
        <f>IF(OR(40&gt;Inputs!$B$5,$B65=""),"",MAX(0,AO65*(1+INDEX('Annual Returns'!$B$4:$B$157,MATCH($A65+39,'Annual Returns'!$A$4:$A$157,0)))-Inputs!$B$2*Inputs!$B$3*(1+Inputs!$B$4)^39))</f>
        <v/>
      </c>
      <c r="AQ65" s="16">
        <f>IF(OR(41&gt;Inputs!$B$5,$B65=""),"",MAX(0,AP65*(1+INDEX('Annual Returns'!$B$4:$B$157,MATCH($A65+40,'Annual Returns'!$A$4:$A$157,0)))-Inputs!$B$2*Inputs!$B$3*(1+Inputs!$B$4)^40))</f>
        <v/>
      </c>
      <c r="AR65" s="16">
        <f>IF(OR(42&gt;Inputs!$B$5,$B65=""),"",MAX(0,AQ65*(1+INDEX('Annual Returns'!$B$4:$B$157,MATCH($A65+41,'Annual Returns'!$A$4:$A$157,0)))-Inputs!$B$2*Inputs!$B$3*(1+Inputs!$B$4)^41))</f>
        <v/>
      </c>
      <c r="AS65" s="16">
        <f>IF(OR(43&gt;Inputs!$B$5,$B65=""),"",MAX(0,AR65*(1+INDEX('Annual Returns'!$B$4:$B$157,MATCH($A65+42,'Annual Returns'!$A$4:$A$157,0)))-Inputs!$B$2*Inputs!$B$3*(1+Inputs!$B$4)^42))</f>
        <v/>
      </c>
      <c r="AT65" s="16">
        <f>IF(OR(44&gt;Inputs!$B$5,$B65=""),"",MAX(0,AS65*(1+INDEX('Annual Returns'!$B$4:$B$157,MATCH($A65+43,'Annual Returns'!$A$4:$A$157,0)))-Inputs!$B$2*Inputs!$B$3*(1+Inputs!$B$4)^43))</f>
        <v/>
      </c>
      <c r="AU65" s="16">
        <f>IF(OR(45&gt;Inputs!$B$5,$B65=""),"",MAX(0,AT65*(1+INDEX('Annual Returns'!$B$4:$B$157,MATCH($A65+44,'Annual Returns'!$A$4:$A$157,0)))-Inputs!$B$2*Inputs!$B$3*(1+Inputs!$B$4)^44))</f>
        <v/>
      </c>
      <c r="AV65" s="16">
        <f>IF(OR(46&gt;Inputs!$B$5,$B65=""),"",MAX(0,AU65*(1+INDEX('Annual Returns'!$B$4:$B$157,MATCH($A65+45,'Annual Returns'!$A$4:$A$157,0)))-Inputs!$B$2*Inputs!$B$3*(1+Inputs!$B$4)^45))</f>
        <v/>
      </c>
      <c r="AW65" s="16">
        <f>IF(OR(47&gt;Inputs!$B$5,$B65=""),"",MAX(0,AV65*(1+INDEX('Annual Returns'!$B$4:$B$157,MATCH($A65+46,'Annual Returns'!$A$4:$A$157,0)))-Inputs!$B$2*Inputs!$B$3*(1+Inputs!$B$4)^46))</f>
        <v/>
      </c>
      <c r="AX65" s="16">
        <f>IF(OR(48&gt;Inputs!$B$5,$B65=""),"",MAX(0,AW65*(1+INDEX('Annual Returns'!$B$4:$B$157,MATCH($A65+47,'Annual Returns'!$A$4:$A$157,0)))-Inputs!$B$2*Inputs!$B$3*(1+Inputs!$B$4)^47))</f>
        <v/>
      </c>
      <c r="AY65" s="16">
        <f>IF(OR(49&gt;Inputs!$B$5,$B65=""),"",MAX(0,AX65*(1+INDEX('Annual Returns'!$B$4:$B$157,MATCH($A65+48,'Annual Returns'!$A$4:$A$157,0)))-Inputs!$B$2*Inputs!$B$3*(1+Inputs!$B$4)^48))</f>
        <v/>
      </c>
      <c r="AZ65" s="16">
        <f>IF(OR(50&gt;Inputs!$B$5,$B65=""),"",MAX(0,AY65*(1+INDEX('Annual Returns'!$B$4:$B$157,MATCH($A65+49,'Annual Returns'!$A$4:$A$157,0)))-Inputs!$B$2*Inputs!$B$3*(1+Inputs!$B$4)^49))</f>
        <v/>
      </c>
      <c r="BA65" s="16">
        <f>IF(B65="","",INDEX(C65:AZ65,Inputs!$B$5))</f>
        <v/>
      </c>
      <c r="BB65">
        <f>IF(BA65="","",IF(BA65&gt;0,1,0))</f>
        <v/>
      </c>
      <c r="BC65">
        <f>IF(BB65="","",IF(BB65=1,"",MATCH(0,C65:AZ65,0)))</f>
        <v/>
      </c>
    </row>
    <row r="66">
      <c r="A66" t="n">
        <v>1934</v>
      </c>
      <c r="B66" s="16">
        <f>IF(OR($A66+Inputs!$B$5-1&gt;Inputs!$B$7,Inputs!$B$5&gt;50),"",Inputs!$B$2)</f>
        <v/>
      </c>
      <c r="C66" s="16">
        <f>IF(OR(1&gt;Inputs!$B$5,$B66=""),"",MAX(0,B66*(1+INDEX('Annual Returns'!$B$4:$B$157,MATCH($A66+0,'Annual Returns'!$A$4:$A$157,0)))-Inputs!$B$2*Inputs!$B$3*(1+Inputs!$B$4)^0))</f>
        <v/>
      </c>
      <c r="D66" s="16">
        <f>IF(OR(2&gt;Inputs!$B$5,$B66=""),"",MAX(0,C66*(1+INDEX('Annual Returns'!$B$4:$B$157,MATCH($A66+1,'Annual Returns'!$A$4:$A$157,0)))-Inputs!$B$2*Inputs!$B$3*(1+Inputs!$B$4)^1))</f>
        <v/>
      </c>
      <c r="E66" s="16">
        <f>IF(OR(3&gt;Inputs!$B$5,$B66=""),"",MAX(0,D66*(1+INDEX('Annual Returns'!$B$4:$B$157,MATCH($A66+2,'Annual Returns'!$A$4:$A$157,0)))-Inputs!$B$2*Inputs!$B$3*(1+Inputs!$B$4)^2))</f>
        <v/>
      </c>
      <c r="F66" s="16">
        <f>IF(OR(4&gt;Inputs!$B$5,$B66=""),"",MAX(0,E66*(1+INDEX('Annual Returns'!$B$4:$B$157,MATCH($A66+3,'Annual Returns'!$A$4:$A$157,0)))-Inputs!$B$2*Inputs!$B$3*(1+Inputs!$B$4)^3))</f>
        <v/>
      </c>
      <c r="G66" s="16">
        <f>IF(OR(5&gt;Inputs!$B$5,$B66=""),"",MAX(0,F66*(1+INDEX('Annual Returns'!$B$4:$B$157,MATCH($A66+4,'Annual Returns'!$A$4:$A$157,0)))-Inputs!$B$2*Inputs!$B$3*(1+Inputs!$B$4)^4))</f>
        <v/>
      </c>
      <c r="H66" s="16">
        <f>IF(OR(6&gt;Inputs!$B$5,$B66=""),"",MAX(0,G66*(1+INDEX('Annual Returns'!$B$4:$B$157,MATCH($A66+5,'Annual Returns'!$A$4:$A$157,0)))-Inputs!$B$2*Inputs!$B$3*(1+Inputs!$B$4)^5))</f>
        <v/>
      </c>
      <c r="I66" s="16">
        <f>IF(OR(7&gt;Inputs!$B$5,$B66=""),"",MAX(0,H66*(1+INDEX('Annual Returns'!$B$4:$B$157,MATCH($A66+6,'Annual Returns'!$A$4:$A$157,0)))-Inputs!$B$2*Inputs!$B$3*(1+Inputs!$B$4)^6))</f>
        <v/>
      </c>
      <c r="J66" s="16">
        <f>IF(OR(8&gt;Inputs!$B$5,$B66=""),"",MAX(0,I66*(1+INDEX('Annual Returns'!$B$4:$B$157,MATCH($A66+7,'Annual Returns'!$A$4:$A$157,0)))-Inputs!$B$2*Inputs!$B$3*(1+Inputs!$B$4)^7))</f>
        <v/>
      </c>
      <c r="K66" s="16">
        <f>IF(OR(9&gt;Inputs!$B$5,$B66=""),"",MAX(0,J66*(1+INDEX('Annual Returns'!$B$4:$B$157,MATCH($A66+8,'Annual Returns'!$A$4:$A$157,0)))-Inputs!$B$2*Inputs!$B$3*(1+Inputs!$B$4)^8))</f>
        <v/>
      </c>
      <c r="L66" s="16">
        <f>IF(OR(10&gt;Inputs!$B$5,$B66=""),"",MAX(0,K66*(1+INDEX('Annual Returns'!$B$4:$B$157,MATCH($A66+9,'Annual Returns'!$A$4:$A$157,0)))-Inputs!$B$2*Inputs!$B$3*(1+Inputs!$B$4)^9))</f>
        <v/>
      </c>
      <c r="M66" s="16">
        <f>IF(OR(11&gt;Inputs!$B$5,$B66=""),"",MAX(0,L66*(1+INDEX('Annual Returns'!$B$4:$B$157,MATCH($A66+10,'Annual Returns'!$A$4:$A$157,0)))-Inputs!$B$2*Inputs!$B$3*(1+Inputs!$B$4)^10))</f>
        <v/>
      </c>
      <c r="N66" s="16">
        <f>IF(OR(12&gt;Inputs!$B$5,$B66=""),"",MAX(0,M66*(1+INDEX('Annual Returns'!$B$4:$B$157,MATCH($A66+11,'Annual Returns'!$A$4:$A$157,0)))-Inputs!$B$2*Inputs!$B$3*(1+Inputs!$B$4)^11))</f>
        <v/>
      </c>
      <c r="O66" s="16">
        <f>IF(OR(13&gt;Inputs!$B$5,$B66=""),"",MAX(0,N66*(1+INDEX('Annual Returns'!$B$4:$B$157,MATCH($A66+12,'Annual Returns'!$A$4:$A$157,0)))-Inputs!$B$2*Inputs!$B$3*(1+Inputs!$B$4)^12))</f>
        <v/>
      </c>
      <c r="P66" s="16">
        <f>IF(OR(14&gt;Inputs!$B$5,$B66=""),"",MAX(0,O66*(1+INDEX('Annual Returns'!$B$4:$B$157,MATCH($A66+13,'Annual Returns'!$A$4:$A$157,0)))-Inputs!$B$2*Inputs!$B$3*(1+Inputs!$B$4)^13))</f>
        <v/>
      </c>
      <c r="Q66" s="16">
        <f>IF(OR(15&gt;Inputs!$B$5,$B66=""),"",MAX(0,P66*(1+INDEX('Annual Returns'!$B$4:$B$157,MATCH($A66+14,'Annual Returns'!$A$4:$A$157,0)))-Inputs!$B$2*Inputs!$B$3*(1+Inputs!$B$4)^14))</f>
        <v/>
      </c>
      <c r="R66" s="16">
        <f>IF(OR(16&gt;Inputs!$B$5,$B66=""),"",MAX(0,Q66*(1+INDEX('Annual Returns'!$B$4:$B$157,MATCH($A66+15,'Annual Returns'!$A$4:$A$157,0)))-Inputs!$B$2*Inputs!$B$3*(1+Inputs!$B$4)^15))</f>
        <v/>
      </c>
      <c r="S66" s="16">
        <f>IF(OR(17&gt;Inputs!$B$5,$B66=""),"",MAX(0,R66*(1+INDEX('Annual Returns'!$B$4:$B$157,MATCH($A66+16,'Annual Returns'!$A$4:$A$157,0)))-Inputs!$B$2*Inputs!$B$3*(1+Inputs!$B$4)^16))</f>
        <v/>
      </c>
      <c r="T66" s="16">
        <f>IF(OR(18&gt;Inputs!$B$5,$B66=""),"",MAX(0,S66*(1+INDEX('Annual Returns'!$B$4:$B$157,MATCH($A66+17,'Annual Returns'!$A$4:$A$157,0)))-Inputs!$B$2*Inputs!$B$3*(1+Inputs!$B$4)^17))</f>
        <v/>
      </c>
      <c r="U66" s="16">
        <f>IF(OR(19&gt;Inputs!$B$5,$B66=""),"",MAX(0,T66*(1+INDEX('Annual Returns'!$B$4:$B$157,MATCH($A66+18,'Annual Returns'!$A$4:$A$157,0)))-Inputs!$B$2*Inputs!$B$3*(1+Inputs!$B$4)^18))</f>
        <v/>
      </c>
      <c r="V66" s="16">
        <f>IF(OR(20&gt;Inputs!$B$5,$B66=""),"",MAX(0,U66*(1+INDEX('Annual Returns'!$B$4:$B$157,MATCH($A66+19,'Annual Returns'!$A$4:$A$157,0)))-Inputs!$B$2*Inputs!$B$3*(1+Inputs!$B$4)^19))</f>
        <v/>
      </c>
      <c r="W66" s="16">
        <f>IF(OR(21&gt;Inputs!$B$5,$B66=""),"",MAX(0,V66*(1+INDEX('Annual Returns'!$B$4:$B$157,MATCH($A66+20,'Annual Returns'!$A$4:$A$157,0)))-Inputs!$B$2*Inputs!$B$3*(1+Inputs!$B$4)^20))</f>
        <v/>
      </c>
      <c r="X66" s="16">
        <f>IF(OR(22&gt;Inputs!$B$5,$B66=""),"",MAX(0,W66*(1+INDEX('Annual Returns'!$B$4:$B$157,MATCH($A66+21,'Annual Returns'!$A$4:$A$157,0)))-Inputs!$B$2*Inputs!$B$3*(1+Inputs!$B$4)^21))</f>
        <v/>
      </c>
      <c r="Y66" s="16">
        <f>IF(OR(23&gt;Inputs!$B$5,$B66=""),"",MAX(0,X66*(1+INDEX('Annual Returns'!$B$4:$B$157,MATCH($A66+22,'Annual Returns'!$A$4:$A$157,0)))-Inputs!$B$2*Inputs!$B$3*(1+Inputs!$B$4)^22))</f>
        <v/>
      </c>
      <c r="Z66" s="16">
        <f>IF(OR(24&gt;Inputs!$B$5,$B66=""),"",MAX(0,Y66*(1+INDEX('Annual Returns'!$B$4:$B$157,MATCH($A66+23,'Annual Returns'!$A$4:$A$157,0)))-Inputs!$B$2*Inputs!$B$3*(1+Inputs!$B$4)^23))</f>
        <v/>
      </c>
      <c r="AA66" s="16">
        <f>IF(OR(25&gt;Inputs!$B$5,$B66=""),"",MAX(0,Z66*(1+INDEX('Annual Returns'!$B$4:$B$157,MATCH($A66+24,'Annual Returns'!$A$4:$A$157,0)))-Inputs!$B$2*Inputs!$B$3*(1+Inputs!$B$4)^24))</f>
        <v/>
      </c>
      <c r="AB66" s="16">
        <f>IF(OR(26&gt;Inputs!$B$5,$B66=""),"",MAX(0,AA66*(1+INDEX('Annual Returns'!$B$4:$B$157,MATCH($A66+25,'Annual Returns'!$A$4:$A$157,0)))-Inputs!$B$2*Inputs!$B$3*(1+Inputs!$B$4)^25))</f>
        <v/>
      </c>
      <c r="AC66" s="16">
        <f>IF(OR(27&gt;Inputs!$B$5,$B66=""),"",MAX(0,AB66*(1+INDEX('Annual Returns'!$B$4:$B$157,MATCH($A66+26,'Annual Returns'!$A$4:$A$157,0)))-Inputs!$B$2*Inputs!$B$3*(1+Inputs!$B$4)^26))</f>
        <v/>
      </c>
      <c r="AD66" s="16">
        <f>IF(OR(28&gt;Inputs!$B$5,$B66=""),"",MAX(0,AC66*(1+INDEX('Annual Returns'!$B$4:$B$157,MATCH($A66+27,'Annual Returns'!$A$4:$A$157,0)))-Inputs!$B$2*Inputs!$B$3*(1+Inputs!$B$4)^27))</f>
        <v/>
      </c>
      <c r="AE66" s="16">
        <f>IF(OR(29&gt;Inputs!$B$5,$B66=""),"",MAX(0,AD66*(1+INDEX('Annual Returns'!$B$4:$B$157,MATCH($A66+28,'Annual Returns'!$A$4:$A$157,0)))-Inputs!$B$2*Inputs!$B$3*(1+Inputs!$B$4)^28))</f>
        <v/>
      </c>
      <c r="AF66" s="16">
        <f>IF(OR(30&gt;Inputs!$B$5,$B66=""),"",MAX(0,AE66*(1+INDEX('Annual Returns'!$B$4:$B$157,MATCH($A66+29,'Annual Returns'!$A$4:$A$157,0)))-Inputs!$B$2*Inputs!$B$3*(1+Inputs!$B$4)^29))</f>
        <v/>
      </c>
      <c r="AG66" s="16">
        <f>IF(OR(31&gt;Inputs!$B$5,$B66=""),"",MAX(0,AF66*(1+INDEX('Annual Returns'!$B$4:$B$157,MATCH($A66+30,'Annual Returns'!$A$4:$A$157,0)))-Inputs!$B$2*Inputs!$B$3*(1+Inputs!$B$4)^30))</f>
        <v/>
      </c>
      <c r="AH66" s="16">
        <f>IF(OR(32&gt;Inputs!$B$5,$B66=""),"",MAX(0,AG66*(1+INDEX('Annual Returns'!$B$4:$B$157,MATCH($A66+31,'Annual Returns'!$A$4:$A$157,0)))-Inputs!$B$2*Inputs!$B$3*(1+Inputs!$B$4)^31))</f>
        <v/>
      </c>
      <c r="AI66" s="16">
        <f>IF(OR(33&gt;Inputs!$B$5,$B66=""),"",MAX(0,AH66*(1+INDEX('Annual Returns'!$B$4:$B$157,MATCH($A66+32,'Annual Returns'!$A$4:$A$157,0)))-Inputs!$B$2*Inputs!$B$3*(1+Inputs!$B$4)^32))</f>
        <v/>
      </c>
      <c r="AJ66" s="16">
        <f>IF(OR(34&gt;Inputs!$B$5,$B66=""),"",MAX(0,AI66*(1+INDEX('Annual Returns'!$B$4:$B$157,MATCH($A66+33,'Annual Returns'!$A$4:$A$157,0)))-Inputs!$B$2*Inputs!$B$3*(1+Inputs!$B$4)^33))</f>
        <v/>
      </c>
      <c r="AK66" s="16">
        <f>IF(OR(35&gt;Inputs!$B$5,$B66=""),"",MAX(0,AJ66*(1+INDEX('Annual Returns'!$B$4:$B$157,MATCH($A66+34,'Annual Returns'!$A$4:$A$157,0)))-Inputs!$B$2*Inputs!$B$3*(1+Inputs!$B$4)^34))</f>
        <v/>
      </c>
      <c r="AL66" s="16">
        <f>IF(OR(36&gt;Inputs!$B$5,$B66=""),"",MAX(0,AK66*(1+INDEX('Annual Returns'!$B$4:$B$157,MATCH($A66+35,'Annual Returns'!$A$4:$A$157,0)))-Inputs!$B$2*Inputs!$B$3*(1+Inputs!$B$4)^35))</f>
        <v/>
      </c>
      <c r="AM66" s="16">
        <f>IF(OR(37&gt;Inputs!$B$5,$B66=""),"",MAX(0,AL66*(1+INDEX('Annual Returns'!$B$4:$B$157,MATCH($A66+36,'Annual Returns'!$A$4:$A$157,0)))-Inputs!$B$2*Inputs!$B$3*(1+Inputs!$B$4)^36))</f>
        <v/>
      </c>
      <c r="AN66" s="16">
        <f>IF(OR(38&gt;Inputs!$B$5,$B66=""),"",MAX(0,AM66*(1+INDEX('Annual Returns'!$B$4:$B$157,MATCH($A66+37,'Annual Returns'!$A$4:$A$157,0)))-Inputs!$B$2*Inputs!$B$3*(1+Inputs!$B$4)^37))</f>
        <v/>
      </c>
      <c r="AO66" s="16">
        <f>IF(OR(39&gt;Inputs!$B$5,$B66=""),"",MAX(0,AN66*(1+INDEX('Annual Returns'!$B$4:$B$157,MATCH($A66+38,'Annual Returns'!$A$4:$A$157,0)))-Inputs!$B$2*Inputs!$B$3*(1+Inputs!$B$4)^38))</f>
        <v/>
      </c>
      <c r="AP66" s="16">
        <f>IF(OR(40&gt;Inputs!$B$5,$B66=""),"",MAX(0,AO66*(1+INDEX('Annual Returns'!$B$4:$B$157,MATCH($A66+39,'Annual Returns'!$A$4:$A$157,0)))-Inputs!$B$2*Inputs!$B$3*(1+Inputs!$B$4)^39))</f>
        <v/>
      </c>
      <c r="AQ66" s="16">
        <f>IF(OR(41&gt;Inputs!$B$5,$B66=""),"",MAX(0,AP66*(1+INDEX('Annual Returns'!$B$4:$B$157,MATCH($A66+40,'Annual Returns'!$A$4:$A$157,0)))-Inputs!$B$2*Inputs!$B$3*(1+Inputs!$B$4)^40))</f>
        <v/>
      </c>
      <c r="AR66" s="16">
        <f>IF(OR(42&gt;Inputs!$B$5,$B66=""),"",MAX(0,AQ66*(1+INDEX('Annual Returns'!$B$4:$B$157,MATCH($A66+41,'Annual Returns'!$A$4:$A$157,0)))-Inputs!$B$2*Inputs!$B$3*(1+Inputs!$B$4)^41))</f>
        <v/>
      </c>
      <c r="AS66" s="16">
        <f>IF(OR(43&gt;Inputs!$B$5,$B66=""),"",MAX(0,AR66*(1+INDEX('Annual Returns'!$B$4:$B$157,MATCH($A66+42,'Annual Returns'!$A$4:$A$157,0)))-Inputs!$B$2*Inputs!$B$3*(1+Inputs!$B$4)^42))</f>
        <v/>
      </c>
      <c r="AT66" s="16">
        <f>IF(OR(44&gt;Inputs!$B$5,$B66=""),"",MAX(0,AS66*(1+INDEX('Annual Returns'!$B$4:$B$157,MATCH($A66+43,'Annual Returns'!$A$4:$A$157,0)))-Inputs!$B$2*Inputs!$B$3*(1+Inputs!$B$4)^43))</f>
        <v/>
      </c>
      <c r="AU66" s="16">
        <f>IF(OR(45&gt;Inputs!$B$5,$B66=""),"",MAX(0,AT66*(1+INDEX('Annual Returns'!$B$4:$B$157,MATCH($A66+44,'Annual Returns'!$A$4:$A$157,0)))-Inputs!$B$2*Inputs!$B$3*(1+Inputs!$B$4)^44))</f>
        <v/>
      </c>
      <c r="AV66" s="16">
        <f>IF(OR(46&gt;Inputs!$B$5,$B66=""),"",MAX(0,AU66*(1+INDEX('Annual Returns'!$B$4:$B$157,MATCH($A66+45,'Annual Returns'!$A$4:$A$157,0)))-Inputs!$B$2*Inputs!$B$3*(1+Inputs!$B$4)^45))</f>
        <v/>
      </c>
      <c r="AW66" s="16">
        <f>IF(OR(47&gt;Inputs!$B$5,$B66=""),"",MAX(0,AV66*(1+INDEX('Annual Returns'!$B$4:$B$157,MATCH($A66+46,'Annual Returns'!$A$4:$A$157,0)))-Inputs!$B$2*Inputs!$B$3*(1+Inputs!$B$4)^46))</f>
        <v/>
      </c>
      <c r="AX66" s="16">
        <f>IF(OR(48&gt;Inputs!$B$5,$B66=""),"",MAX(0,AW66*(1+INDEX('Annual Returns'!$B$4:$B$157,MATCH($A66+47,'Annual Returns'!$A$4:$A$157,0)))-Inputs!$B$2*Inputs!$B$3*(1+Inputs!$B$4)^47))</f>
        <v/>
      </c>
      <c r="AY66" s="16">
        <f>IF(OR(49&gt;Inputs!$B$5,$B66=""),"",MAX(0,AX66*(1+INDEX('Annual Returns'!$B$4:$B$157,MATCH($A66+48,'Annual Returns'!$A$4:$A$157,0)))-Inputs!$B$2*Inputs!$B$3*(1+Inputs!$B$4)^48))</f>
        <v/>
      </c>
      <c r="AZ66" s="16">
        <f>IF(OR(50&gt;Inputs!$B$5,$B66=""),"",MAX(0,AY66*(1+INDEX('Annual Returns'!$B$4:$B$157,MATCH($A66+49,'Annual Returns'!$A$4:$A$157,0)))-Inputs!$B$2*Inputs!$B$3*(1+Inputs!$B$4)^49))</f>
        <v/>
      </c>
      <c r="BA66" s="16">
        <f>IF(B66="","",INDEX(C66:AZ66,Inputs!$B$5))</f>
        <v/>
      </c>
      <c r="BB66">
        <f>IF(BA66="","",IF(BA66&gt;0,1,0))</f>
        <v/>
      </c>
      <c r="BC66">
        <f>IF(BB66="","",IF(BB66=1,"",MATCH(0,C66:AZ66,0)))</f>
        <v/>
      </c>
    </row>
    <row r="67">
      <c r="A67" t="n">
        <v>1935</v>
      </c>
      <c r="B67" s="16">
        <f>IF(OR($A67+Inputs!$B$5-1&gt;Inputs!$B$7,Inputs!$B$5&gt;50),"",Inputs!$B$2)</f>
        <v/>
      </c>
      <c r="C67" s="16">
        <f>IF(OR(1&gt;Inputs!$B$5,$B67=""),"",MAX(0,B67*(1+INDEX('Annual Returns'!$B$4:$B$157,MATCH($A67+0,'Annual Returns'!$A$4:$A$157,0)))-Inputs!$B$2*Inputs!$B$3*(1+Inputs!$B$4)^0))</f>
        <v/>
      </c>
      <c r="D67" s="16">
        <f>IF(OR(2&gt;Inputs!$B$5,$B67=""),"",MAX(0,C67*(1+INDEX('Annual Returns'!$B$4:$B$157,MATCH($A67+1,'Annual Returns'!$A$4:$A$157,0)))-Inputs!$B$2*Inputs!$B$3*(1+Inputs!$B$4)^1))</f>
        <v/>
      </c>
      <c r="E67" s="16">
        <f>IF(OR(3&gt;Inputs!$B$5,$B67=""),"",MAX(0,D67*(1+INDEX('Annual Returns'!$B$4:$B$157,MATCH($A67+2,'Annual Returns'!$A$4:$A$157,0)))-Inputs!$B$2*Inputs!$B$3*(1+Inputs!$B$4)^2))</f>
        <v/>
      </c>
      <c r="F67" s="16">
        <f>IF(OR(4&gt;Inputs!$B$5,$B67=""),"",MAX(0,E67*(1+INDEX('Annual Returns'!$B$4:$B$157,MATCH($A67+3,'Annual Returns'!$A$4:$A$157,0)))-Inputs!$B$2*Inputs!$B$3*(1+Inputs!$B$4)^3))</f>
        <v/>
      </c>
      <c r="G67" s="16">
        <f>IF(OR(5&gt;Inputs!$B$5,$B67=""),"",MAX(0,F67*(1+INDEX('Annual Returns'!$B$4:$B$157,MATCH($A67+4,'Annual Returns'!$A$4:$A$157,0)))-Inputs!$B$2*Inputs!$B$3*(1+Inputs!$B$4)^4))</f>
        <v/>
      </c>
      <c r="H67" s="16">
        <f>IF(OR(6&gt;Inputs!$B$5,$B67=""),"",MAX(0,G67*(1+INDEX('Annual Returns'!$B$4:$B$157,MATCH($A67+5,'Annual Returns'!$A$4:$A$157,0)))-Inputs!$B$2*Inputs!$B$3*(1+Inputs!$B$4)^5))</f>
        <v/>
      </c>
      <c r="I67" s="16">
        <f>IF(OR(7&gt;Inputs!$B$5,$B67=""),"",MAX(0,H67*(1+INDEX('Annual Returns'!$B$4:$B$157,MATCH($A67+6,'Annual Returns'!$A$4:$A$157,0)))-Inputs!$B$2*Inputs!$B$3*(1+Inputs!$B$4)^6))</f>
        <v/>
      </c>
      <c r="J67" s="16">
        <f>IF(OR(8&gt;Inputs!$B$5,$B67=""),"",MAX(0,I67*(1+INDEX('Annual Returns'!$B$4:$B$157,MATCH($A67+7,'Annual Returns'!$A$4:$A$157,0)))-Inputs!$B$2*Inputs!$B$3*(1+Inputs!$B$4)^7))</f>
        <v/>
      </c>
      <c r="K67" s="16">
        <f>IF(OR(9&gt;Inputs!$B$5,$B67=""),"",MAX(0,J67*(1+INDEX('Annual Returns'!$B$4:$B$157,MATCH($A67+8,'Annual Returns'!$A$4:$A$157,0)))-Inputs!$B$2*Inputs!$B$3*(1+Inputs!$B$4)^8))</f>
        <v/>
      </c>
      <c r="L67" s="16">
        <f>IF(OR(10&gt;Inputs!$B$5,$B67=""),"",MAX(0,K67*(1+INDEX('Annual Returns'!$B$4:$B$157,MATCH($A67+9,'Annual Returns'!$A$4:$A$157,0)))-Inputs!$B$2*Inputs!$B$3*(1+Inputs!$B$4)^9))</f>
        <v/>
      </c>
      <c r="M67" s="16">
        <f>IF(OR(11&gt;Inputs!$B$5,$B67=""),"",MAX(0,L67*(1+INDEX('Annual Returns'!$B$4:$B$157,MATCH($A67+10,'Annual Returns'!$A$4:$A$157,0)))-Inputs!$B$2*Inputs!$B$3*(1+Inputs!$B$4)^10))</f>
        <v/>
      </c>
      <c r="N67" s="16">
        <f>IF(OR(12&gt;Inputs!$B$5,$B67=""),"",MAX(0,M67*(1+INDEX('Annual Returns'!$B$4:$B$157,MATCH($A67+11,'Annual Returns'!$A$4:$A$157,0)))-Inputs!$B$2*Inputs!$B$3*(1+Inputs!$B$4)^11))</f>
        <v/>
      </c>
      <c r="O67" s="16">
        <f>IF(OR(13&gt;Inputs!$B$5,$B67=""),"",MAX(0,N67*(1+INDEX('Annual Returns'!$B$4:$B$157,MATCH($A67+12,'Annual Returns'!$A$4:$A$157,0)))-Inputs!$B$2*Inputs!$B$3*(1+Inputs!$B$4)^12))</f>
        <v/>
      </c>
      <c r="P67" s="16">
        <f>IF(OR(14&gt;Inputs!$B$5,$B67=""),"",MAX(0,O67*(1+INDEX('Annual Returns'!$B$4:$B$157,MATCH($A67+13,'Annual Returns'!$A$4:$A$157,0)))-Inputs!$B$2*Inputs!$B$3*(1+Inputs!$B$4)^13))</f>
        <v/>
      </c>
      <c r="Q67" s="16">
        <f>IF(OR(15&gt;Inputs!$B$5,$B67=""),"",MAX(0,P67*(1+INDEX('Annual Returns'!$B$4:$B$157,MATCH($A67+14,'Annual Returns'!$A$4:$A$157,0)))-Inputs!$B$2*Inputs!$B$3*(1+Inputs!$B$4)^14))</f>
        <v/>
      </c>
      <c r="R67" s="16">
        <f>IF(OR(16&gt;Inputs!$B$5,$B67=""),"",MAX(0,Q67*(1+INDEX('Annual Returns'!$B$4:$B$157,MATCH($A67+15,'Annual Returns'!$A$4:$A$157,0)))-Inputs!$B$2*Inputs!$B$3*(1+Inputs!$B$4)^15))</f>
        <v/>
      </c>
      <c r="S67" s="16">
        <f>IF(OR(17&gt;Inputs!$B$5,$B67=""),"",MAX(0,R67*(1+INDEX('Annual Returns'!$B$4:$B$157,MATCH($A67+16,'Annual Returns'!$A$4:$A$157,0)))-Inputs!$B$2*Inputs!$B$3*(1+Inputs!$B$4)^16))</f>
        <v/>
      </c>
      <c r="T67" s="16">
        <f>IF(OR(18&gt;Inputs!$B$5,$B67=""),"",MAX(0,S67*(1+INDEX('Annual Returns'!$B$4:$B$157,MATCH($A67+17,'Annual Returns'!$A$4:$A$157,0)))-Inputs!$B$2*Inputs!$B$3*(1+Inputs!$B$4)^17))</f>
        <v/>
      </c>
      <c r="U67" s="16">
        <f>IF(OR(19&gt;Inputs!$B$5,$B67=""),"",MAX(0,T67*(1+INDEX('Annual Returns'!$B$4:$B$157,MATCH($A67+18,'Annual Returns'!$A$4:$A$157,0)))-Inputs!$B$2*Inputs!$B$3*(1+Inputs!$B$4)^18))</f>
        <v/>
      </c>
      <c r="V67" s="16">
        <f>IF(OR(20&gt;Inputs!$B$5,$B67=""),"",MAX(0,U67*(1+INDEX('Annual Returns'!$B$4:$B$157,MATCH($A67+19,'Annual Returns'!$A$4:$A$157,0)))-Inputs!$B$2*Inputs!$B$3*(1+Inputs!$B$4)^19))</f>
        <v/>
      </c>
      <c r="W67" s="16">
        <f>IF(OR(21&gt;Inputs!$B$5,$B67=""),"",MAX(0,V67*(1+INDEX('Annual Returns'!$B$4:$B$157,MATCH($A67+20,'Annual Returns'!$A$4:$A$157,0)))-Inputs!$B$2*Inputs!$B$3*(1+Inputs!$B$4)^20))</f>
        <v/>
      </c>
      <c r="X67" s="16">
        <f>IF(OR(22&gt;Inputs!$B$5,$B67=""),"",MAX(0,W67*(1+INDEX('Annual Returns'!$B$4:$B$157,MATCH($A67+21,'Annual Returns'!$A$4:$A$157,0)))-Inputs!$B$2*Inputs!$B$3*(1+Inputs!$B$4)^21))</f>
        <v/>
      </c>
      <c r="Y67" s="16">
        <f>IF(OR(23&gt;Inputs!$B$5,$B67=""),"",MAX(0,X67*(1+INDEX('Annual Returns'!$B$4:$B$157,MATCH($A67+22,'Annual Returns'!$A$4:$A$157,0)))-Inputs!$B$2*Inputs!$B$3*(1+Inputs!$B$4)^22))</f>
        <v/>
      </c>
      <c r="Z67" s="16">
        <f>IF(OR(24&gt;Inputs!$B$5,$B67=""),"",MAX(0,Y67*(1+INDEX('Annual Returns'!$B$4:$B$157,MATCH($A67+23,'Annual Returns'!$A$4:$A$157,0)))-Inputs!$B$2*Inputs!$B$3*(1+Inputs!$B$4)^23))</f>
        <v/>
      </c>
      <c r="AA67" s="16">
        <f>IF(OR(25&gt;Inputs!$B$5,$B67=""),"",MAX(0,Z67*(1+INDEX('Annual Returns'!$B$4:$B$157,MATCH($A67+24,'Annual Returns'!$A$4:$A$157,0)))-Inputs!$B$2*Inputs!$B$3*(1+Inputs!$B$4)^24))</f>
        <v/>
      </c>
      <c r="AB67" s="16">
        <f>IF(OR(26&gt;Inputs!$B$5,$B67=""),"",MAX(0,AA67*(1+INDEX('Annual Returns'!$B$4:$B$157,MATCH($A67+25,'Annual Returns'!$A$4:$A$157,0)))-Inputs!$B$2*Inputs!$B$3*(1+Inputs!$B$4)^25))</f>
        <v/>
      </c>
      <c r="AC67" s="16">
        <f>IF(OR(27&gt;Inputs!$B$5,$B67=""),"",MAX(0,AB67*(1+INDEX('Annual Returns'!$B$4:$B$157,MATCH($A67+26,'Annual Returns'!$A$4:$A$157,0)))-Inputs!$B$2*Inputs!$B$3*(1+Inputs!$B$4)^26))</f>
        <v/>
      </c>
      <c r="AD67" s="16">
        <f>IF(OR(28&gt;Inputs!$B$5,$B67=""),"",MAX(0,AC67*(1+INDEX('Annual Returns'!$B$4:$B$157,MATCH($A67+27,'Annual Returns'!$A$4:$A$157,0)))-Inputs!$B$2*Inputs!$B$3*(1+Inputs!$B$4)^27))</f>
        <v/>
      </c>
      <c r="AE67" s="16">
        <f>IF(OR(29&gt;Inputs!$B$5,$B67=""),"",MAX(0,AD67*(1+INDEX('Annual Returns'!$B$4:$B$157,MATCH($A67+28,'Annual Returns'!$A$4:$A$157,0)))-Inputs!$B$2*Inputs!$B$3*(1+Inputs!$B$4)^28))</f>
        <v/>
      </c>
      <c r="AF67" s="16">
        <f>IF(OR(30&gt;Inputs!$B$5,$B67=""),"",MAX(0,AE67*(1+INDEX('Annual Returns'!$B$4:$B$157,MATCH($A67+29,'Annual Returns'!$A$4:$A$157,0)))-Inputs!$B$2*Inputs!$B$3*(1+Inputs!$B$4)^29))</f>
        <v/>
      </c>
      <c r="AG67" s="16">
        <f>IF(OR(31&gt;Inputs!$B$5,$B67=""),"",MAX(0,AF67*(1+INDEX('Annual Returns'!$B$4:$B$157,MATCH($A67+30,'Annual Returns'!$A$4:$A$157,0)))-Inputs!$B$2*Inputs!$B$3*(1+Inputs!$B$4)^30))</f>
        <v/>
      </c>
      <c r="AH67" s="16">
        <f>IF(OR(32&gt;Inputs!$B$5,$B67=""),"",MAX(0,AG67*(1+INDEX('Annual Returns'!$B$4:$B$157,MATCH($A67+31,'Annual Returns'!$A$4:$A$157,0)))-Inputs!$B$2*Inputs!$B$3*(1+Inputs!$B$4)^31))</f>
        <v/>
      </c>
      <c r="AI67" s="16">
        <f>IF(OR(33&gt;Inputs!$B$5,$B67=""),"",MAX(0,AH67*(1+INDEX('Annual Returns'!$B$4:$B$157,MATCH($A67+32,'Annual Returns'!$A$4:$A$157,0)))-Inputs!$B$2*Inputs!$B$3*(1+Inputs!$B$4)^32))</f>
        <v/>
      </c>
      <c r="AJ67" s="16">
        <f>IF(OR(34&gt;Inputs!$B$5,$B67=""),"",MAX(0,AI67*(1+INDEX('Annual Returns'!$B$4:$B$157,MATCH($A67+33,'Annual Returns'!$A$4:$A$157,0)))-Inputs!$B$2*Inputs!$B$3*(1+Inputs!$B$4)^33))</f>
        <v/>
      </c>
      <c r="AK67" s="16">
        <f>IF(OR(35&gt;Inputs!$B$5,$B67=""),"",MAX(0,AJ67*(1+INDEX('Annual Returns'!$B$4:$B$157,MATCH($A67+34,'Annual Returns'!$A$4:$A$157,0)))-Inputs!$B$2*Inputs!$B$3*(1+Inputs!$B$4)^34))</f>
        <v/>
      </c>
      <c r="AL67" s="16">
        <f>IF(OR(36&gt;Inputs!$B$5,$B67=""),"",MAX(0,AK67*(1+INDEX('Annual Returns'!$B$4:$B$157,MATCH($A67+35,'Annual Returns'!$A$4:$A$157,0)))-Inputs!$B$2*Inputs!$B$3*(1+Inputs!$B$4)^35))</f>
        <v/>
      </c>
      <c r="AM67" s="16">
        <f>IF(OR(37&gt;Inputs!$B$5,$B67=""),"",MAX(0,AL67*(1+INDEX('Annual Returns'!$B$4:$B$157,MATCH($A67+36,'Annual Returns'!$A$4:$A$157,0)))-Inputs!$B$2*Inputs!$B$3*(1+Inputs!$B$4)^36))</f>
        <v/>
      </c>
      <c r="AN67" s="16">
        <f>IF(OR(38&gt;Inputs!$B$5,$B67=""),"",MAX(0,AM67*(1+INDEX('Annual Returns'!$B$4:$B$157,MATCH($A67+37,'Annual Returns'!$A$4:$A$157,0)))-Inputs!$B$2*Inputs!$B$3*(1+Inputs!$B$4)^37))</f>
        <v/>
      </c>
      <c r="AO67" s="16">
        <f>IF(OR(39&gt;Inputs!$B$5,$B67=""),"",MAX(0,AN67*(1+INDEX('Annual Returns'!$B$4:$B$157,MATCH($A67+38,'Annual Returns'!$A$4:$A$157,0)))-Inputs!$B$2*Inputs!$B$3*(1+Inputs!$B$4)^38))</f>
        <v/>
      </c>
      <c r="AP67" s="16">
        <f>IF(OR(40&gt;Inputs!$B$5,$B67=""),"",MAX(0,AO67*(1+INDEX('Annual Returns'!$B$4:$B$157,MATCH($A67+39,'Annual Returns'!$A$4:$A$157,0)))-Inputs!$B$2*Inputs!$B$3*(1+Inputs!$B$4)^39))</f>
        <v/>
      </c>
      <c r="AQ67" s="16">
        <f>IF(OR(41&gt;Inputs!$B$5,$B67=""),"",MAX(0,AP67*(1+INDEX('Annual Returns'!$B$4:$B$157,MATCH($A67+40,'Annual Returns'!$A$4:$A$157,0)))-Inputs!$B$2*Inputs!$B$3*(1+Inputs!$B$4)^40))</f>
        <v/>
      </c>
      <c r="AR67" s="16">
        <f>IF(OR(42&gt;Inputs!$B$5,$B67=""),"",MAX(0,AQ67*(1+INDEX('Annual Returns'!$B$4:$B$157,MATCH($A67+41,'Annual Returns'!$A$4:$A$157,0)))-Inputs!$B$2*Inputs!$B$3*(1+Inputs!$B$4)^41))</f>
        <v/>
      </c>
      <c r="AS67" s="16">
        <f>IF(OR(43&gt;Inputs!$B$5,$B67=""),"",MAX(0,AR67*(1+INDEX('Annual Returns'!$B$4:$B$157,MATCH($A67+42,'Annual Returns'!$A$4:$A$157,0)))-Inputs!$B$2*Inputs!$B$3*(1+Inputs!$B$4)^42))</f>
        <v/>
      </c>
      <c r="AT67" s="16">
        <f>IF(OR(44&gt;Inputs!$B$5,$B67=""),"",MAX(0,AS67*(1+INDEX('Annual Returns'!$B$4:$B$157,MATCH($A67+43,'Annual Returns'!$A$4:$A$157,0)))-Inputs!$B$2*Inputs!$B$3*(1+Inputs!$B$4)^43))</f>
        <v/>
      </c>
      <c r="AU67" s="16">
        <f>IF(OR(45&gt;Inputs!$B$5,$B67=""),"",MAX(0,AT67*(1+INDEX('Annual Returns'!$B$4:$B$157,MATCH($A67+44,'Annual Returns'!$A$4:$A$157,0)))-Inputs!$B$2*Inputs!$B$3*(1+Inputs!$B$4)^44))</f>
        <v/>
      </c>
      <c r="AV67" s="16">
        <f>IF(OR(46&gt;Inputs!$B$5,$B67=""),"",MAX(0,AU67*(1+INDEX('Annual Returns'!$B$4:$B$157,MATCH($A67+45,'Annual Returns'!$A$4:$A$157,0)))-Inputs!$B$2*Inputs!$B$3*(1+Inputs!$B$4)^45))</f>
        <v/>
      </c>
      <c r="AW67" s="16">
        <f>IF(OR(47&gt;Inputs!$B$5,$B67=""),"",MAX(0,AV67*(1+INDEX('Annual Returns'!$B$4:$B$157,MATCH($A67+46,'Annual Returns'!$A$4:$A$157,0)))-Inputs!$B$2*Inputs!$B$3*(1+Inputs!$B$4)^46))</f>
        <v/>
      </c>
      <c r="AX67" s="16">
        <f>IF(OR(48&gt;Inputs!$B$5,$B67=""),"",MAX(0,AW67*(1+INDEX('Annual Returns'!$B$4:$B$157,MATCH($A67+47,'Annual Returns'!$A$4:$A$157,0)))-Inputs!$B$2*Inputs!$B$3*(1+Inputs!$B$4)^47))</f>
        <v/>
      </c>
      <c r="AY67" s="16">
        <f>IF(OR(49&gt;Inputs!$B$5,$B67=""),"",MAX(0,AX67*(1+INDEX('Annual Returns'!$B$4:$B$157,MATCH($A67+48,'Annual Returns'!$A$4:$A$157,0)))-Inputs!$B$2*Inputs!$B$3*(1+Inputs!$B$4)^48))</f>
        <v/>
      </c>
      <c r="AZ67" s="16">
        <f>IF(OR(50&gt;Inputs!$B$5,$B67=""),"",MAX(0,AY67*(1+INDEX('Annual Returns'!$B$4:$B$157,MATCH($A67+49,'Annual Returns'!$A$4:$A$157,0)))-Inputs!$B$2*Inputs!$B$3*(1+Inputs!$B$4)^49))</f>
        <v/>
      </c>
      <c r="BA67" s="16">
        <f>IF(B67="","",INDEX(C67:AZ67,Inputs!$B$5))</f>
        <v/>
      </c>
      <c r="BB67">
        <f>IF(BA67="","",IF(BA67&gt;0,1,0))</f>
        <v/>
      </c>
      <c r="BC67">
        <f>IF(BB67="","",IF(BB67=1,"",MATCH(0,C67:AZ67,0)))</f>
        <v/>
      </c>
    </row>
    <row r="68">
      <c r="A68" t="n">
        <v>1936</v>
      </c>
      <c r="B68" s="16">
        <f>IF(OR($A68+Inputs!$B$5-1&gt;Inputs!$B$7,Inputs!$B$5&gt;50),"",Inputs!$B$2)</f>
        <v/>
      </c>
      <c r="C68" s="16">
        <f>IF(OR(1&gt;Inputs!$B$5,$B68=""),"",MAX(0,B68*(1+INDEX('Annual Returns'!$B$4:$B$157,MATCH($A68+0,'Annual Returns'!$A$4:$A$157,0)))-Inputs!$B$2*Inputs!$B$3*(1+Inputs!$B$4)^0))</f>
        <v/>
      </c>
      <c r="D68" s="16">
        <f>IF(OR(2&gt;Inputs!$B$5,$B68=""),"",MAX(0,C68*(1+INDEX('Annual Returns'!$B$4:$B$157,MATCH($A68+1,'Annual Returns'!$A$4:$A$157,0)))-Inputs!$B$2*Inputs!$B$3*(1+Inputs!$B$4)^1))</f>
        <v/>
      </c>
      <c r="E68" s="16">
        <f>IF(OR(3&gt;Inputs!$B$5,$B68=""),"",MAX(0,D68*(1+INDEX('Annual Returns'!$B$4:$B$157,MATCH($A68+2,'Annual Returns'!$A$4:$A$157,0)))-Inputs!$B$2*Inputs!$B$3*(1+Inputs!$B$4)^2))</f>
        <v/>
      </c>
      <c r="F68" s="16">
        <f>IF(OR(4&gt;Inputs!$B$5,$B68=""),"",MAX(0,E68*(1+INDEX('Annual Returns'!$B$4:$B$157,MATCH($A68+3,'Annual Returns'!$A$4:$A$157,0)))-Inputs!$B$2*Inputs!$B$3*(1+Inputs!$B$4)^3))</f>
        <v/>
      </c>
      <c r="G68" s="16">
        <f>IF(OR(5&gt;Inputs!$B$5,$B68=""),"",MAX(0,F68*(1+INDEX('Annual Returns'!$B$4:$B$157,MATCH($A68+4,'Annual Returns'!$A$4:$A$157,0)))-Inputs!$B$2*Inputs!$B$3*(1+Inputs!$B$4)^4))</f>
        <v/>
      </c>
      <c r="H68" s="16">
        <f>IF(OR(6&gt;Inputs!$B$5,$B68=""),"",MAX(0,G68*(1+INDEX('Annual Returns'!$B$4:$B$157,MATCH($A68+5,'Annual Returns'!$A$4:$A$157,0)))-Inputs!$B$2*Inputs!$B$3*(1+Inputs!$B$4)^5))</f>
        <v/>
      </c>
      <c r="I68" s="16">
        <f>IF(OR(7&gt;Inputs!$B$5,$B68=""),"",MAX(0,H68*(1+INDEX('Annual Returns'!$B$4:$B$157,MATCH($A68+6,'Annual Returns'!$A$4:$A$157,0)))-Inputs!$B$2*Inputs!$B$3*(1+Inputs!$B$4)^6))</f>
        <v/>
      </c>
      <c r="J68" s="16">
        <f>IF(OR(8&gt;Inputs!$B$5,$B68=""),"",MAX(0,I68*(1+INDEX('Annual Returns'!$B$4:$B$157,MATCH($A68+7,'Annual Returns'!$A$4:$A$157,0)))-Inputs!$B$2*Inputs!$B$3*(1+Inputs!$B$4)^7))</f>
        <v/>
      </c>
      <c r="K68" s="16">
        <f>IF(OR(9&gt;Inputs!$B$5,$B68=""),"",MAX(0,J68*(1+INDEX('Annual Returns'!$B$4:$B$157,MATCH($A68+8,'Annual Returns'!$A$4:$A$157,0)))-Inputs!$B$2*Inputs!$B$3*(1+Inputs!$B$4)^8))</f>
        <v/>
      </c>
      <c r="L68" s="16">
        <f>IF(OR(10&gt;Inputs!$B$5,$B68=""),"",MAX(0,K68*(1+INDEX('Annual Returns'!$B$4:$B$157,MATCH($A68+9,'Annual Returns'!$A$4:$A$157,0)))-Inputs!$B$2*Inputs!$B$3*(1+Inputs!$B$4)^9))</f>
        <v/>
      </c>
      <c r="M68" s="16">
        <f>IF(OR(11&gt;Inputs!$B$5,$B68=""),"",MAX(0,L68*(1+INDEX('Annual Returns'!$B$4:$B$157,MATCH($A68+10,'Annual Returns'!$A$4:$A$157,0)))-Inputs!$B$2*Inputs!$B$3*(1+Inputs!$B$4)^10))</f>
        <v/>
      </c>
      <c r="N68" s="16">
        <f>IF(OR(12&gt;Inputs!$B$5,$B68=""),"",MAX(0,M68*(1+INDEX('Annual Returns'!$B$4:$B$157,MATCH($A68+11,'Annual Returns'!$A$4:$A$157,0)))-Inputs!$B$2*Inputs!$B$3*(1+Inputs!$B$4)^11))</f>
        <v/>
      </c>
      <c r="O68" s="16">
        <f>IF(OR(13&gt;Inputs!$B$5,$B68=""),"",MAX(0,N68*(1+INDEX('Annual Returns'!$B$4:$B$157,MATCH($A68+12,'Annual Returns'!$A$4:$A$157,0)))-Inputs!$B$2*Inputs!$B$3*(1+Inputs!$B$4)^12))</f>
        <v/>
      </c>
      <c r="P68" s="16">
        <f>IF(OR(14&gt;Inputs!$B$5,$B68=""),"",MAX(0,O68*(1+INDEX('Annual Returns'!$B$4:$B$157,MATCH($A68+13,'Annual Returns'!$A$4:$A$157,0)))-Inputs!$B$2*Inputs!$B$3*(1+Inputs!$B$4)^13))</f>
        <v/>
      </c>
      <c r="Q68" s="16">
        <f>IF(OR(15&gt;Inputs!$B$5,$B68=""),"",MAX(0,P68*(1+INDEX('Annual Returns'!$B$4:$B$157,MATCH($A68+14,'Annual Returns'!$A$4:$A$157,0)))-Inputs!$B$2*Inputs!$B$3*(1+Inputs!$B$4)^14))</f>
        <v/>
      </c>
      <c r="R68" s="16">
        <f>IF(OR(16&gt;Inputs!$B$5,$B68=""),"",MAX(0,Q68*(1+INDEX('Annual Returns'!$B$4:$B$157,MATCH($A68+15,'Annual Returns'!$A$4:$A$157,0)))-Inputs!$B$2*Inputs!$B$3*(1+Inputs!$B$4)^15))</f>
        <v/>
      </c>
      <c r="S68" s="16">
        <f>IF(OR(17&gt;Inputs!$B$5,$B68=""),"",MAX(0,R68*(1+INDEX('Annual Returns'!$B$4:$B$157,MATCH($A68+16,'Annual Returns'!$A$4:$A$157,0)))-Inputs!$B$2*Inputs!$B$3*(1+Inputs!$B$4)^16))</f>
        <v/>
      </c>
      <c r="T68" s="16">
        <f>IF(OR(18&gt;Inputs!$B$5,$B68=""),"",MAX(0,S68*(1+INDEX('Annual Returns'!$B$4:$B$157,MATCH($A68+17,'Annual Returns'!$A$4:$A$157,0)))-Inputs!$B$2*Inputs!$B$3*(1+Inputs!$B$4)^17))</f>
        <v/>
      </c>
      <c r="U68" s="16">
        <f>IF(OR(19&gt;Inputs!$B$5,$B68=""),"",MAX(0,T68*(1+INDEX('Annual Returns'!$B$4:$B$157,MATCH($A68+18,'Annual Returns'!$A$4:$A$157,0)))-Inputs!$B$2*Inputs!$B$3*(1+Inputs!$B$4)^18))</f>
        <v/>
      </c>
      <c r="V68" s="16">
        <f>IF(OR(20&gt;Inputs!$B$5,$B68=""),"",MAX(0,U68*(1+INDEX('Annual Returns'!$B$4:$B$157,MATCH($A68+19,'Annual Returns'!$A$4:$A$157,0)))-Inputs!$B$2*Inputs!$B$3*(1+Inputs!$B$4)^19))</f>
        <v/>
      </c>
      <c r="W68" s="16">
        <f>IF(OR(21&gt;Inputs!$B$5,$B68=""),"",MAX(0,V68*(1+INDEX('Annual Returns'!$B$4:$B$157,MATCH($A68+20,'Annual Returns'!$A$4:$A$157,0)))-Inputs!$B$2*Inputs!$B$3*(1+Inputs!$B$4)^20))</f>
        <v/>
      </c>
      <c r="X68" s="16">
        <f>IF(OR(22&gt;Inputs!$B$5,$B68=""),"",MAX(0,W68*(1+INDEX('Annual Returns'!$B$4:$B$157,MATCH($A68+21,'Annual Returns'!$A$4:$A$157,0)))-Inputs!$B$2*Inputs!$B$3*(1+Inputs!$B$4)^21))</f>
        <v/>
      </c>
      <c r="Y68" s="16">
        <f>IF(OR(23&gt;Inputs!$B$5,$B68=""),"",MAX(0,X68*(1+INDEX('Annual Returns'!$B$4:$B$157,MATCH($A68+22,'Annual Returns'!$A$4:$A$157,0)))-Inputs!$B$2*Inputs!$B$3*(1+Inputs!$B$4)^22))</f>
        <v/>
      </c>
      <c r="Z68" s="16">
        <f>IF(OR(24&gt;Inputs!$B$5,$B68=""),"",MAX(0,Y68*(1+INDEX('Annual Returns'!$B$4:$B$157,MATCH($A68+23,'Annual Returns'!$A$4:$A$157,0)))-Inputs!$B$2*Inputs!$B$3*(1+Inputs!$B$4)^23))</f>
        <v/>
      </c>
      <c r="AA68" s="16">
        <f>IF(OR(25&gt;Inputs!$B$5,$B68=""),"",MAX(0,Z68*(1+INDEX('Annual Returns'!$B$4:$B$157,MATCH($A68+24,'Annual Returns'!$A$4:$A$157,0)))-Inputs!$B$2*Inputs!$B$3*(1+Inputs!$B$4)^24))</f>
        <v/>
      </c>
      <c r="AB68" s="16">
        <f>IF(OR(26&gt;Inputs!$B$5,$B68=""),"",MAX(0,AA68*(1+INDEX('Annual Returns'!$B$4:$B$157,MATCH($A68+25,'Annual Returns'!$A$4:$A$157,0)))-Inputs!$B$2*Inputs!$B$3*(1+Inputs!$B$4)^25))</f>
        <v/>
      </c>
      <c r="AC68" s="16">
        <f>IF(OR(27&gt;Inputs!$B$5,$B68=""),"",MAX(0,AB68*(1+INDEX('Annual Returns'!$B$4:$B$157,MATCH($A68+26,'Annual Returns'!$A$4:$A$157,0)))-Inputs!$B$2*Inputs!$B$3*(1+Inputs!$B$4)^26))</f>
        <v/>
      </c>
      <c r="AD68" s="16">
        <f>IF(OR(28&gt;Inputs!$B$5,$B68=""),"",MAX(0,AC68*(1+INDEX('Annual Returns'!$B$4:$B$157,MATCH($A68+27,'Annual Returns'!$A$4:$A$157,0)))-Inputs!$B$2*Inputs!$B$3*(1+Inputs!$B$4)^27))</f>
        <v/>
      </c>
      <c r="AE68" s="16">
        <f>IF(OR(29&gt;Inputs!$B$5,$B68=""),"",MAX(0,AD68*(1+INDEX('Annual Returns'!$B$4:$B$157,MATCH($A68+28,'Annual Returns'!$A$4:$A$157,0)))-Inputs!$B$2*Inputs!$B$3*(1+Inputs!$B$4)^28))</f>
        <v/>
      </c>
      <c r="AF68" s="16">
        <f>IF(OR(30&gt;Inputs!$B$5,$B68=""),"",MAX(0,AE68*(1+INDEX('Annual Returns'!$B$4:$B$157,MATCH($A68+29,'Annual Returns'!$A$4:$A$157,0)))-Inputs!$B$2*Inputs!$B$3*(1+Inputs!$B$4)^29))</f>
        <v/>
      </c>
      <c r="AG68" s="16">
        <f>IF(OR(31&gt;Inputs!$B$5,$B68=""),"",MAX(0,AF68*(1+INDEX('Annual Returns'!$B$4:$B$157,MATCH($A68+30,'Annual Returns'!$A$4:$A$157,0)))-Inputs!$B$2*Inputs!$B$3*(1+Inputs!$B$4)^30))</f>
        <v/>
      </c>
      <c r="AH68" s="16">
        <f>IF(OR(32&gt;Inputs!$B$5,$B68=""),"",MAX(0,AG68*(1+INDEX('Annual Returns'!$B$4:$B$157,MATCH($A68+31,'Annual Returns'!$A$4:$A$157,0)))-Inputs!$B$2*Inputs!$B$3*(1+Inputs!$B$4)^31))</f>
        <v/>
      </c>
      <c r="AI68" s="16">
        <f>IF(OR(33&gt;Inputs!$B$5,$B68=""),"",MAX(0,AH68*(1+INDEX('Annual Returns'!$B$4:$B$157,MATCH($A68+32,'Annual Returns'!$A$4:$A$157,0)))-Inputs!$B$2*Inputs!$B$3*(1+Inputs!$B$4)^32))</f>
        <v/>
      </c>
      <c r="AJ68" s="16">
        <f>IF(OR(34&gt;Inputs!$B$5,$B68=""),"",MAX(0,AI68*(1+INDEX('Annual Returns'!$B$4:$B$157,MATCH($A68+33,'Annual Returns'!$A$4:$A$157,0)))-Inputs!$B$2*Inputs!$B$3*(1+Inputs!$B$4)^33))</f>
        <v/>
      </c>
      <c r="AK68" s="16">
        <f>IF(OR(35&gt;Inputs!$B$5,$B68=""),"",MAX(0,AJ68*(1+INDEX('Annual Returns'!$B$4:$B$157,MATCH($A68+34,'Annual Returns'!$A$4:$A$157,0)))-Inputs!$B$2*Inputs!$B$3*(1+Inputs!$B$4)^34))</f>
        <v/>
      </c>
      <c r="AL68" s="16">
        <f>IF(OR(36&gt;Inputs!$B$5,$B68=""),"",MAX(0,AK68*(1+INDEX('Annual Returns'!$B$4:$B$157,MATCH($A68+35,'Annual Returns'!$A$4:$A$157,0)))-Inputs!$B$2*Inputs!$B$3*(1+Inputs!$B$4)^35))</f>
        <v/>
      </c>
      <c r="AM68" s="16">
        <f>IF(OR(37&gt;Inputs!$B$5,$B68=""),"",MAX(0,AL68*(1+INDEX('Annual Returns'!$B$4:$B$157,MATCH($A68+36,'Annual Returns'!$A$4:$A$157,0)))-Inputs!$B$2*Inputs!$B$3*(1+Inputs!$B$4)^36))</f>
        <v/>
      </c>
      <c r="AN68" s="16">
        <f>IF(OR(38&gt;Inputs!$B$5,$B68=""),"",MAX(0,AM68*(1+INDEX('Annual Returns'!$B$4:$B$157,MATCH($A68+37,'Annual Returns'!$A$4:$A$157,0)))-Inputs!$B$2*Inputs!$B$3*(1+Inputs!$B$4)^37))</f>
        <v/>
      </c>
      <c r="AO68" s="16">
        <f>IF(OR(39&gt;Inputs!$B$5,$B68=""),"",MAX(0,AN68*(1+INDEX('Annual Returns'!$B$4:$B$157,MATCH($A68+38,'Annual Returns'!$A$4:$A$157,0)))-Inputs!$B$2*Inputs!$B$3*(1+Inputs!$B$4)^38))</f>
        <v/>
      </c>
      <c r="AP68" s="16">
        <f>IF(OR(40&gt;Inputs!$B$5,$B68=""),"",MAX(0,AO68*(1+INDEX('Annual Returns'!$B$4:$B$157,MATCH($A68+39,'Annual Returns'!$A$4:$A$157,0)))-Inputs!$B$2*Inputs!$B$3*(1+Inputs!$B$4)^39))</f>
        <v/>
      </c>
      <c r="AQ68" s="16">
        <f>IF(OR(41&gt;Inputs!$B$5,$B68=""),"",MAX(0,AP68*(1+INDEX('Annual Returns'!$B$4:$B$157,MATCH($A68+40,'Annual Returns'!$A$4:$A$157,0)))-Inputs!$B$2*Inputs!$B$3*(1+Inputs!$B$4)^40))</f>
        <v/>
      </c>
      <c r="AR68" s="16">
        <f>IF(OR(42&gt;Inputs!$B$5,$B68=""),"",MAX(0,AQ68*(1+INDEX('Annual Returns'!$B$4:$B$157,MATCH($A68+41,'Annual Returns'!$A$4:$A$157,0)))-Inputs!$B$2*Inputs!$B$3*(1+Inputs!$B$4)^41))</f>
        <v/>
      </c>
      <c r="AS68" s="16">
        <f>IF(OR(43&gt;Inputs!$B$5,$B68=""),"",MAX(0,AR68*(1+INDEX('Annual Returns'!$B$4:$B$157,MATCH($A68+42,'Annual Returns'!$A$4:$A$157,0)))-Inputs!$B$2*Inputs!$B$3*(1+Inputs!$B$4)^42))</f>
        <v/>
      </c>
      <c r="AT68" s="16">
        <f>IF(OR(44&gt;Inputs!$B$5,$B68=""),"",MAX(0,AS68*(1+INDEX('Annual Returns'!$B$4:$B$157,MATCH($A68+43,'Annual Returns'!$A$4:$A$157,0)))-Inputs!$B$2*Inputs!$B$3*(1+Inputs!$B$4)^43))</f>
        <v/>
      </c>
      <c r="AU68" s="16">
        <f>IF(OR(45&gt;Inputs!$B$5,$B68=""),"",MAX(0,AT68*(1+INDEX('Annual Returns'!$B$4:$B$157,MATCH($A68+44,'Annual Returns'!$A$4:$A$157,0)))-Inputs!$B$2*Inputs!$B$3*(1+Inputs!$B$4)^44))</f>
        <v/>
      </c>
      <c r="AV68" s="16">
        <f>IF(OR(46&gt;Inputs!$B$5,$B68=""),"",MAX(0,AU68*(1+INDEX('Annual Returns'!$B$4:$B$157,MATCH($A68+45,'Annual Returns'!$A$4:$A$157,0)))-Inputs!$B$2*Inputs!$B$3*(1+Inputs!$B$4)^45))</f>
        <v/>
      </c>
      <c r="AW68" s="16">
        <f>IF(OR(47&gt;Inputs!$B$5,$B68=""),"",MAX(0,AV68*(1+INDEX('Annual Returns'!$B$4:$B$157,MATCH($A68+46,'Annual Returns'!$A$4:$A$157,0)))-Inputs!$B$2*Inputs!$B$3*(1+Inputs!$B$4)^46))</f>
        <v/>
      </c>
      <c r="AX68" s="16">
        <f>IF(OR(48&gt;Inputs!$B$5,$B68=""),"",MAX(0,AW68*(1+INDEX('Annual Returns'!$B$4:$B$157,MATCH($A68+47,'Annual Returns'!$A$4:$A$157,0)))-Inputs!$B$2*Inputs!$B$3*(1+Inputs!$B$4)^47))</f>
        <v/>
      </c>
      <c r="AY68" s="16">
        <f>IF(OR(49&gt;Inputs!$B$5,$B68=""),"",MAX(0,AX68*(1+INDEX('Annual Returns'!$B$4:$B$157,MATCH($A68+48,'Annual Returns'!$A$4:$A$157,0)))-Inputs!$B$2*Inputs!$B$3*(1+Inputs!$B$4)^48))</f>
        <v/>
      </c>
      <c r="AZ68" s="16">
        <f>IF(OR(50&gt;Inputs!$B$5,$B68=""),"",MAX(0,AY68*(1+INDEX('Annual Returns'!$B$4:$B$157,MATCH($A68+49,'Annual Returns'!$A$4:$A$157,0)))-Inputs!$B$2*Inputs!$B$3*(1+Inputs!$B$4)^49))</f>
        <v/>
      </c>
      <c r="BA68" s="16">
        <f>IF(B68="","",INDEX(C68:AZ68,Inputs!$B$5))</f>
        <v/>
      </c>
      <c r="BB68">
        <f>IF(BA68="","",IF(BA68&gt;0,1,0))</f>
        <v/>
      </c>
      <c r="BC68">
        <f>IF(BB68="","",IF(BB68=1,"",MATCH(0,C68:AZ68,0)))</f>
        <v/>
      </c>
    </row>
    <row r="69">
      <c r="A69" t="n">
        <v>1937</v>
      </c>
      <c r="B69" s="16">
        <f>IF(OR($A69+Inputs!$B$5-1&gt;Inputs!$B$7,Inputs!$B$5&gt;50),"",Inputs!$B$2)</f>
        <v/>
      </c>
      <c r="C69" s="16">
        <f>IF(OR(1&gt;Inputs!$B$5,$B69=""),"",MAX(0,B69*(1+INDEX('Annual Returns'!$B$4:$B$157,MATCH($A69+0,'Annual Returns'!$A$4:$A$157,0)))-Inputs!$B$2*Inputs!$B$3*(1+Inputs!$B$4)^0))</f>
        <v/>
      </c>
      <c r="D69" s="16">
        <f>IF(OR(2&gt;Inputs!$B$5,$B69=""),"",MAX(0,C69*(1+INDEX('Annual Returns'!$B$4:$B$157,MATCH($A69+1,'Annual Returns'!$A$4:$A$157,0)))-Inputs!$B$2*Inputs!$B$3*(1+Inputs!$B$4)^1))</f>
        <v/>
      </c>
      <c r="E69" s="16">
        <f>IF(OR(3&gt;Inputs!$B$5,$B69=""),"",MAX(0,D69*(1+INDEX('Annual Returns'!$B$4:$B$157,MATCH($A69+2,'Annual Returns'!$A$4:$A$157,0)))-Inputs!$B$2*Inputs!$B$3*(1+Inputs!$B$4)^2))</f>
        <v/>
      </c>
      <c r="F69" s="16">
        <f>IF(OR(4&gt;Inputs!$B$5,$B69=""),"",MAX(0,E69*(1+INDEX('Annual Returns'!$B$4:$B$157,MATCH($A69+3,'Annual Returns'!$A$4:$A$157,0)))-Inputs!$B$2*Inputs!$B$3*(1+Inputs!$B$4)^3))</f>
        <v/>
      </c>
      <c r="G69" s="16">
        <f>IF(OR(5&gt;Inputs!$B$5,$B69=""),"",MAX(0,F69*(1+INDEX('Annual Returns'!$B$4:$B$157,MATCH($A69+4,'Annual Returns'!$A$4:$A$157,0)))-Inputs!$B$2*Inputs!$B$3*(1+Inputs!$B$4)^4))</f>
        <v/>
      </c>
      <c r="H69" s="16">
        <f>IF(OR(6&gt;Inputs!$B$5,$B69=""),"",MAX(0,G69*(1+INDEX('Annual Returns'!$B$4:$B$157,MATCH($A69+5,'Annual Returns'!$A$4:$A$157,0)))-Inputs!$B$2*Inputs!$B$3*(1+Inputs!$B$4)^5))</f>
        <v/>
      </c>
      <c r="I69" s="16">
        <f>IF(OR(7&gt;Inputs!$B$5,$B69=""),"",MAX(0,H69*(1+INDEX('Annual Returns'!$B$4:$B$157,MATCH($A69+6,'Annual Returns'!$A$4:$A$157,0)))-Inputs!$B$2*Inputs!$B$3*(1+Inputs!$B$4)^6))</f>
        <v/>
      </c>
      <c r="J69" s="16">
        <f>IF(OR(8&gt;Inputs!$B$5,$B69=""),"",MAX(0,I69*(1+INDEX('Annual Returns'!$B$4:$B$157,MATCH($A69+7,'Annual Returns'!$A$4:$A$157,0)))-Inputs!$B$2*Inputs!$B$3*(1+Inputs!$B$4)^7))</f>
        <v/>
      </c>
      <c r="K69" s="16">
        <f>IF(OR(9&gt;Inputs!$B$5,$B69=""),"",MAX(0,J69*(1+INDEX('Annual Returns'!$B$4:$B$157,MATCH($A69+8,'Annual Returns'!$A$4:$A$157,0)))-Inputs!$B$2*Inputs!$B$3*(1+Inputs!$B$4)^8))</f>
        <v/>
      </c>
      <c r="L69" s="16">
        <f>IF(OR(10&gt;Inputs!$B$5,$B69=""),"",MAX(0,K69*(1+INDEX('Annual Returns'!$B$4:$B$157,MATCH($A69+9,'Annual Returns'!$A$4:$A$157,0)))-Inputs!$B$2*Inputs!$B$3*(1+Inputs!$B$4)^9))</f>
        <v/>
      </c>
      <c r="M69" s="16">
        <f>IF(OR(11&gt;Inputs!$B$5,$B69=""),"",MAX(0,L69*(1+INDEX('Annual Returns'!$B$4:$B$157,MATCH($A69+10,'Annual Returns'!$A$4:$A$157,0)))-Inputs!$B$2*Inputs!$B$3*(1+Inputs!$B$4)^10))</f>
        <v/>
      </c>
      <c r="N69" s="16">
        <f>IF(OR(12&gt;Inputs!$B$5,$B69=""),"",MAX(0,M69*(1+INDEX('Annual Returns'!$B$4:$B$157,MATCH($A69+11,'Annual Returns'!$A$4:$A$157,0)))-Inputs!$B$2*Inputs!$B$3*(1+Inputs!$B$4)^11))</f>
        <v/>
      </c>
      <c r="O69" s="16">
        <f>IF(OR(13&gt;Inputs!$B$5,$B69=""),"",MAX(0,N69*(1+INDEX('Annual Returns'!$B$4:$B$157,MATCH($A69+12,'Annual Returns'!$A$4:$A$157,0)))-Inputs!$B$2*Inputs!$B$3*(1+Inputs!$B$4)^12))</f>
        <v/>
      </c>
      <c r="P69" s="16">
        <f>IF(OR(14&gt;Inputs!$B$5,$B69=""),"",MAX(0,O69*(1+INDEX('Annual Returns'!$B$4:$B$157,MATCH($A69+13,'Annual Returns'!$A$4:$A$157,0)))-Inputs!$B$2*Inputs!$B$3*(1+Inputs!$B$4)^13))</f>
        <v/>
      </c>
      <c r="Q69" s="16">
        <f>IF(OR(15&gt;Inputs!$B$5,$B69=""),"",MAX(0,P69*(1+INDEX('Annual Returns'!$B$4:$B$157,MATCH($A69+14,'Annual Returns'!$A$4:$A$157,0)))-Inputs!$B$2*Inputs!$B$3*(1+Inputs!$B$4)^14))</f>
        <v/>
      </c>
      <c r="R69" s="16">
        <f>IF(OR(16&gt;Inputs!$B$5,$B69=""),"",MAX(0,Q69*(1+INDEX('Annual Returns'!$B$4:$B$157,MATCH($A69+15,'Annual Returns'!$A$4:$A$157,0)))-Inputs!$B$2*Inputs!$B$3*(1+Inputs!$B$4)^15))</f>
        <v/>
      </c>
      <c r="S69" s="16">
        <f>IF(OR(17&gt;Inputs!$B$5,$B69=""),"",MAX(0,R69*(1+INDEX('Annual Returns'!$B$4:$B$157,MATCH($A69+16,'Annual Returns'!$A$4:$A$157,0)))-Inputs!$B$2*Inputs!$B$3*(1+Inputs!$B$4)^16))</f>
        <v/>
      </c>
      <c r="T69" s="16">
        <f>IF(OR(18&gt;Inputs!$B$5,$B69=""),"",MAX(0,S69*(1+INDEX('Annual Returns'!$B$4:$B$157,MATCH($A69+17,'Annual Returns'!$A$4:$A$157,0)))-Inputs!$B$2*Inputs!$B$3*(1+Inputs!$B$4)^17))</f>
        <v/>
      </c>
      <c r="U69" s="16">
        <f>IF(OR(19&gt;Inputs!$B$5,$B69=""),"",MAX(0,T69*(1+INDEX('Annual Returns'!$B$4:$B$157,MATCH($A69+18,'Annual Returns'!$A$4:$A$157,0)))-Inputs!$B$2*Inputs!$B$3*(1+Inputs!$B$4)^18))</f>
        <v/>
      </c>
      <c r="V69" s="16">
        <f>IF(OR(20&gt;Inputs!$B$5,$B69=""),"",MAX(0,U69*(1+INDEX('Annual Returns'!$B$4:$B$157,MATCH($A69+19,'Annual Returns'!$A$4:$A$157,0)))-Inputs!$B$2*Inputs!$B$3*(1+Inputs!$B$4)^19))</f>
        <v/>
      </c>
      <c r="W69" s="16">
        <f>IF(OR(21&gt;Inputs!$B$5,$B69=""),"",MAX(0,V69*(1+INDEX('Annual Returns'!$B$4:$B$157,MATCH($A69+20,'Annual Returns'!$A$4:$A$157,0)))-Inputs!$B$2*Inputs!$B$3*(1+Inputs!$B$4)^20))</f>
        <v/>
      </c>
      <c r="X69" s="16">
        <f>IF(OR(22&gt;Inputs!$B$5,$B69=""),"",MAX(0,W69*(1+INDEX('Annual Returns'!$B$4:$B$157,MATCH($A69+21,'Annual Returns'!$A$4:$A$157,0)))-Inputs!$B$2*Inputs!$B$3*(1+Inputs!$B$4)^21))</f>
        <v/>
      </c>
      <c r="Y69" s="16">
        <f>IF(OR(23&gt;Inputs!$B$5,$B69=""),"",MAX(0,X69*(1+INDEX('Annual Returns'!$B$4:$B$157,MATCH($A69+22,'Annual Returns'!$A$4:$A$157,0)))-Inputs!$B$2*Inputs!$B$3*(1+Inputs!$B$4)^22))</f>
        <v/>
      </c>
      <c r="Z69" s="16">
        <f>IF(OR(24&gt;Inputs!$B$5,$B69=""),"",MAX(0,Y69*(1+INDEX('Annual Returns'!$B$4:$B$157,MATCH($A69+23,'Annual Returns'!$A$4:$A$157,0)))-Inputs!$B$2*Inputs!$B$3*(1+Inputs!$B$4)^23))</f>
        <v/>
      </c>
      <c r="AA69" s="16">
        <f>IF(OR(25&gt;Inputs!$B$5,$B69=""),"",MAX(0,Z69*(1+INDEX('Annual Returns'!$B$4:$B$157,MATCH($A69+24,'Annual Returns'!$A$4:$A$157,0)))-Inputs!$B$2*Inputs!$B$3*(1+Inputs!$B$4)^24))</f>
        <v/>
      </c>
      <c r="AB69" s="16">
        <f>IF(OR(26&gt;Inputs!$B$5,$B69=""),"",MAX(0,AA69*(1+INDEX('Annual Returns'!$B$4:$B$157,MATCH($A69+25,'Annual Returns'!$A$4:$A$157,0)))-Inputs!$B$2*Inputs!$B$3*(1+Inputs!$B$4)^25))</f>
        <v/>
      </c>
      <c r="AC69" s="16">
        <f>IF(OR(27&gt;Inputs!$B$5,$B69=""),"",MAX(0,AB69*(1+INDEX('Annual Returns'!$B$4:$B$157,MATCH($A69+26,'Annual Returns'!$A$4:$A$157,0)))-Inputs!$B$2*Inputs!$B$3*(1+Inputs!$B$4)^26))</f>
        <v/>
      </c>
      <c r="AD69" s="16">
        <f>IF(OR(28&gt;Inputs!$B$5,$B69=""),"",MAX(0,AC69*(1+INDEX('Annual Returns'!$B$4:$B$157,MATCH($A69+27,'Annual Returns'!$A$4:$A$157,0)))-Inputs!$B$2*Inputs!$B$3*(1+Inputs!$B$4)^27))</f>
        <v/>
      </c>
      <c r="AE69" s="16">
        <f>IF(OR(29&gt;Inputs!$B$5,$B69=""),"",MAX(0,AD69*(1+INDEX('Annual Returns'!$B$4:$B$157,MATCH($A69+28,'Annual Returns'!$A$4:$A$157,0)))-Inputs!$B$2*Inputs!$B$3*(1+Inputs!$B$4)^28))</f>
        <v/>
      </c>
      <c r="AF69" s="16">
        <f>IF(OR(30&gt;Inputs!$B$5,$B69=""),"",MAX(0,AE69*(1+INDEX('Annual Returns'!$B$4:$B$157,MATCH($A69+29,'Annual Returns'!$A$4:$A$157,0)))-Inputs!$B$2*Inputs!$B$3*(1+Inputs!$B$4)^29))</f>
        <v/>
      </c>
      <c r="AG69" s="16">
        <f>IF(OR(31&gt;Inputs!$B$5,$B69=""),"",MAX(0,AF69*(1+INDEX('Annual Returns'!$B$4:$B$157,MATCH($A69+30,'Annual Returns'!$A$4:$A$157,0)))-Inputs!$B$2*Inputs!$B$3*(1+Inputs!$B$4)^30))</f>
        <v/>
      </c>
      <c r="AH69" s="16">
        <f>IF(OR(32&gt;Inputs!$B$5,$B69=""),"",MAX(0,AG69*(1+INDEX('Annual Returns'!$B$4:$B$157,MATCH($A69+31,'Annual Returns'!$A$4:$A$157,0)))-Inputs!$B$2*Inputs!$B$3*(1+Inputs!$B$4)^31))</f>
        <v/>
      </c>
      <c r="AI69" s="16">
        <f>IF(OR(33&gt;Inputs!$B$5,$B69=""),"",MAX(0,AH69*(1+INDEX('Annual Returns'!$B$4:$B$157,MATCH($A69+32,'Annual Returns'!$A$4:$A$157,0)))-Inputs!$B$2*Inputs!$B$3*(1+Inputs!$B$4)^32))</f>
        <v/>
      </c>
      <c r="AJ69" s="16">
        <f>IF(OR(34&gt;Inputs!$B$5,$B69=""),"",MAX(0,AI69*(1+INDEX('Annual Returns'!$B$4:$B$157,MATCH($A69+33,'Annual Returns'!$A$4:$A$157,0)))-Inputs!$B$2*Inputs!$B$3*(1+Inputs!$B$4)^33))</f>
        <v/>
      </c>
      <c r="AK69" s="16">
        <f>IF(OR(35&gt;Inputs!$B$5,$B69=""),"",MAX(0,AJ69*(1+INDEX('Annual Returns'!$B$4:$B$157,MATCH($A69+34,'Annual Returns'!$A$4:$A$157,0)))-Inputs!$B$2*Inputs!$B$3*(1+Inputs!$B$4)^34))</f>
        <v/>
      </c>
      <c r="AL69" s="16">
        <f>IF(OR(36&gt;Inputs!$B$5,$B69=""),"",MAX(0,AK69*(1+INDEX('Annual Returns'!$B$4:$B$157,MATCH($A69+35,'Annual Returns'!$A$4:$A$157,0)))-Inputs!$B$2*Inputs!$B$3*(1+Inputs!$B$4)^35))</f>
        <v/>
      </c>
      <c r="AM69" s="16">
        <f>IF(OR(37&gt;Inputs!$B$5,$B69=""),"",MAX(0,AL69*(1+INDEX('Annual Returns'!$B$4:$B$157,MATCH($A69+36,'Annual Returns'!$A$4:$A$157,0)))-Inputs!$B$2*Inputs!$B$3*(1+Inputs!$B$4)^36))</f>
        <v/>
      </c>
      <c r="AN69" s="16">
        <f>IF(OR(38&gt;Inputs!$B$5,$B69=""),"",MAX(0,AM69*(1+INDEX('Annual Returns'!$B$4:$B$157,MATCH($A69+37,'Annual Returns'!$A$4:$A$157,0)))-Inputs!$B$2*Inputs!$B$3*(1+Inputs!$B$4)^37))</f>
        <v/>
      </c>
      <c r="AO69" s="16">
        <f>IF(OR(39&gt;Inputs!$B$5,$B69=""),"",MAX(0,AN69*(1+INDEX('Annual Returns'!$B$4:$B$157,MATCH($A69+38,'Annual Returns'!$A$4:$A$157,0)))-Inputs!$B$2*Inputs!$B$3*(1+Inputs!$B$4)^38))</f>
        <v/>
      </c>
      <c r="AP69" s="16">
        <f>IF(OR(40&gt;Inputs!$B$5,$B69=""),"",MAX(0,AO69*(1+INDEX('Annual Returns'!$B$4:$B$157,MATCH($A69+39,'Annual Returns'!$A$4:$A$157,0)))-Inputs!$B$2*Inputs!$B$3*(1+Inputs!$B$4)^39))</f>
        <v/>
      </c>
      <c r="AQ69" s="16">
        <f>IF(OR(41&gt;Inputs!$B$5,$B69=""),"",MAX(0,AP69*(1+INDEX('Annual Returns'!$B$4:$B$157,MATCH($A69+40,'Annual Returns'!$A$4:$A$157,0)))-Inputs!$B$2*Inputs!$B$3*(1+Inputs!$B$4)^40))</f>
        <v/>
      </c>
      <c r="AR69" s="16">
        <f>IF(OR(42&gt;Inputs!$B$5,$B69=""),"",MAX(0,AQ69*(1+INDEX('Annual Returns'!$B$4:$B$157,MATCH($A69+41,'Annual Returns'!$A$4:$A$157,0)))-Inputs!$B$2*Inputs!$B$3*(1+Inputs!$B$4)^41))</f>
        <v/>
      </c>
      <c r="AS69" s="16">
        <f>IF(OR(43&gt;Inputs!$B$5,$B69=""),"",MAX(0,AR69*(1+INDEX('Annual Returns'!$B$4:$B$157,MATCH($A69+42,'Annual Returns'!$A$4:$A$157,0)))-Inputs!$B$2*Inputs!$B$3*(1+Inputs!$B$4)^42))</f>
        <v/>
      </c>
      <c r="AT69" s="16">
        <f>IF(OR(44&gt;Inputs!$B$5,$B69=""),"",MAX(0,AS69*(1+INDEX('Annual Returns'!$B$4:$B$157,MATCH($A69+43,'Annual Returns'!$A$4:$A$157,0)))-Inputs!$B$2*Inputs!$B$3*(1+Inputs!$B$4)^43))</f>
        <v/>
      </c>
      <c r="AU69" s="16">
        <f>IF(OR(45&gt;Inputs!$B$5,$B69=""),"",MAX(0,AT69*(1+INDEX('Annual Returns'!$B$4:$B$157,MATCH($A69+44,'Annual Returns'!$A$4:$A$157,0)))-Inputs!$B$2*Inputs!$B$3*(1+Inputs!$B$4)^44))</f>
        <v/>
      </c>
      <c r="AV69" s="16">
        <f>IF(OR(46&gt;Inputs!$B$5,$B69=""),"",MAX(0,AU69*(1+INDEX('Annual Returns'!$B$4:$B$157,MATCH($A69+45,'Annual Returns'!$A$4:$A$157,0)))-Inputs!$B$2*Inputs!$B$3*(1+Inputs!$B$4)^45))</f>
        <v/>
      </c>
      <c r="AW69" s="16">
        <f>IF(OR(47&gt;Inputs!$B$5,$B69=""),"",MAX(0,AV69*(1+INDEX('Annual Returns'!$B$4:$B$157,MATCH($A69+46,'Annual Returns'!$A$4:$A$157,0)))-Inputs!$B$2*Inputs!$B$3*(1+Inputs!$B$4)^46))</f>
        <v/>
      </c>
      <c r="AX69" s="16">
        <f>IF(OR(48&gt;Inputs!$B$5,$B69=""),"",MAX(0,AW69*(1+INDEX('Annual Returns'!$B$4:$B$157,MATCH($A69+47,'Annual Returns'!$A$4:$A$157,0)))-Inputs!$B$2*Inputs!$B$3*(1+Inputs!$B$4)^47))</f>
        <v/>
      </c>
      <c r="AY69" s="16">
        <f>IF(OR(49&gt;Inputs!$B$5,$B69=""),"",MAX(0,AX69*(1+INDEX('Annual Returns'!$B$4:$B$157,MATCH($A69+48,'Annual Returns'!$A$4:$A$157,0)))-Inputs!$B$2*Inputs!$B$3*(1+Inputs!$B$4)^48))</f>
        <v/>
      </c>
      <c r="AZ69" s="16">
        <f>IF(OR(50&gt;Inputs!$B$5,$B69=""),"",MAX(0,AY69*(1+INDEX('Annual Returns'!$B$4:$B$157,MATCH($A69+49,'Annual Returns'!$A$4:$A$157,0)))-Inputs!$B$2*Inputs!$B$3*(1+Inputs!$B$4)^49))</f>
        <v/>
      </c>
      <c r="BA69" s="16">
        <f>IF(B69="","",INDEX(C69:AZ69,Inputs!$B$5))</f>
        <v/>
      </c>
      <c r="BB69">
        <f>IF(BA69="","",IF(BA69&gt;0,1,0))</f>
        <v/>
      </c>
      <c r="BC69">
        <f>IF(BB69="","",IF(BB69=1,"",MATCH(0,C69:AZ69,0)))</f>
        <v/>
      </c>
    </row>
    <row r="70">
      <c r="A70" t="n">
        <v>1938</v>
      </c>
      <c r="B70" s="16">
        <f>IF(OR($A70+Inputs!$B$5-1&gt;Inputs!$B$7,Inputs!$B$5&gt;50),"",Inputs!$B$2)</f>
        <v/>
      </c>
      <c r="C70" s="16">
        <f>IF(OR(1&gt;Inputs!$B$5,$B70=""),"",MAX(0,B70*(1+INDEX('Annual Returns'!$B$4:$B$157,MATCH($A70+0,'Annual Returns'!$A$4:$A$157,0)))-Inputs!$B$2*Inputs!$B$3*(1+Inputs!$B$4)^0))</f>
        <v/>
      </c>
      <c r="D70" s="16">
        <f>IF(OR(2&gt;Inputs!$B$5,$B70=""),"",MAX(0,C70*(1+INDEX('Annual Returns'!$B$4:$B$157,MATCH($A70+1,'Annual Returns'!$A$4:$A$157,0)))-Inputs!$B$2*Inputs!$B$3*(1+Inputs!$B$4)^1))</f>
        <v/>
      </c>
      <c r="E70" s="16">
        <f>IF(OR(3&gt;Inputs!$B$5,$B70=""),"",MAX(0,D70*(1+INDEX('Annual Returns'!$B$4:$B$157,MATCH($A70+2,'Annual Returns'!$A$4:$A$157,0)))-Inputs!$B$2*Inputs!$B$3*(1+Inputs!$B$4)^2))</f>
        <v/>
      </c>
      <c r="F70" s="16">
        <f>IF(OR(4&gt;Inputs!$B$5,$B70=""),"",MAX(0,E70*(1+INDEX('Annual Returns'!$B$4:$B$157,MATCH($A70+3,'Annual Returns'!$A$4:$A$157,0)))-Inputs!$B$2*Inputs!$B$3*(1+Inputs!$B$4)^3))</f>
        <v/>
      </c>
      <c r="G70" s="16">
        <f>IF(OR(5&gt;Inputs!$B$5,$B70=""),"",MAX(0,F70*(1+INDEX('Annual Returns'!$B$4:$B$157,MATCH($A70+4,'Annual Returns'!$A$4:$A$157,0)))-Inputs!$B$2*Inputs!$B$3*(1+Inputs!$B$4)^4))</f>
        <v/>
      </c>
      <c r="H70" s="16">
        <f>IF(OR(6&gt;Inputs!$B$5,$B70=""),"",MAX(0,G70*(1+INDEX('Annual Returns'!$B$4:$B$157,MATCH($A70+5,'Annual Returns'!$A$4:$A$157,0)))-Inputs!$B$2*Inputs!$B$3*(1+Inputs!$B$4)^5))</f>
        <v/>
      </c>
      <c r="I70" s="16">
        <f>IF(OR(7&gt;Inputs!$B$5,$B70=""),"",MAX(0,H70*(1+INDEX('Annual Returns'!$B$4:$B$157,MATCH($A70+6,'Annual Returns'!$A$4:$A$157,0)))-Inputs!$B$2*Inputs!$B$3*(1+Inputs!$B$4)^6))</f>
        <v/>
      </c>
      <c r="J70" s="16">
        <f>IF(OR(8&gt;Inputs!$B$5,$B70=""),"",MAX(0,I70*(1+INDEX('Annual Returns'!$B$4:$B$157,MATCH($A70+7,'Annual Returns'!$A$4:$A$157,0)))-Inputs!$B$2*Inputs!$B$3*(1+Inputs!$B$4)^7))</f>
        <v/>
      </c>
      <c r="K70" s="16">
        <f>IF(OR(9&gt;Inputs!$B$5,$B70=""),"",MAX(0,J70*(1+INDEX('Annual Returns'!$B$4:$B$157,MATCH($A70+8,'Annual Returns'!$A$4:$A$157,0)))-Inputs!$B$2*Inputs!$B$3*(1+Inputs!$B$4)^8))</f>
        <v/>
      </c>
      <c r="L70" s="16">
        <f>IF(OR(10&gt;Inputs!$B$5,$B70=""),"",MAX(0,K70*(1+INDEX('Annual Returns'!$B$4:$B$157,MATCH($A70+9,'Annual Returns'!$A$4:$A$157,0)))-Inputs!$B$2*Inputs!$B$3*(1+Inputs!$B$4)^9))</f>
        <v/>
      </c>
      <c r="M70" s="16">
        <f>IF(OR(11&gt;Inputs!$B$5,$B70=""),"",MAX(0,L70*(1+INDEX('Annual Returns'!$B$4:$B$157,MATCH($A70+10,'Annual Returns'!$A$4:$A$157,0)))-Inputs!$B$2*Inputs!$B$3*(1+Inputs!$B$4)^10))</f>
        <v/>
      </c>
      <c r="N70" s="16">
        <f>IF(OR(12&gt;Inputs!$B$5,$B70=""),"",MAX(0,M70*(1+INDEX('Annual Returns'!$B$4:$B$157,MATCH($A70+11,'Annual Returns'!$A$4:$A$157,0)))-Inputs!$B$2*Inputs!$B$3*(1+Inputs!$B$4)^11))</f>
        <v/>
      </c>
      <c r="O70" s="16">
        <f>IF(OR(13&gt;Inputs!$B$5,$B70=""),"",MAX(0,N70*(1+INDEX('Annual Returns'!$B$4:$B$157,MATCH($A70+12,'Annual Returns'!$A$4:$A$157,0)))-Inputs!$B$2*Inputs!$B$3*(1+Inputs!$B$4)^12))</f>
        <v/>
      </c>
      <c r="P70" s="16">
        <f>IF(OR(14&gt;Inputs!$B$5,$B70=""),"",MAX(0,O70*(1+INDEX('Annual Returns'!$B$4:$B$157,MATCH($A70+13,'Annual Returns'!$A$4:$A$157,0)))-Inputs!$B$2*Inputs!$B$3*(1+Inputs!$B$4)^13))</f>
        <v/>
      </c>
      <c r="Q70" s="16">
        <f>IF(OR(15&gt;Inputs!$B$5,$B70=""),"",MAX(0,P70*(1+INDEX('Annual Returns'!$B$4:$B$157,MATCH($A70+14,'Annual Returns'!$A$4:$A$157,0)))-Inputs!$B$2*Inputs!$B$3*(1+Inputs!$B$4)^14))</f>
        <v/>
      </c>
      <c r="R70" s="16">
        <f>IF(OR(16&gt;Inputs!$B$5,$B70=""),"",MAX(0,Q70*(1+INDEX('Annual Returns'!$B$4:$B$157,MATCH($A70+15,'Annual Returns'!$A$4:$A$157,0)))-Inputs!$B$2*Inputs!$B$3*(1+Inputs!$B$4)^15))</f>
        <v/>
      </c>
      <c r="S70" s="16">
        <f>IF(OR(17&gt;Inputs!$B$5,$B70=""),"",MAX(0,R70*(1+INDEX('Annual Returns'!$B$4:$B$157,MATCH($A70+16,'Annual Returns'!$A$4:$A$157,0)))-Inputs!$B$2*Inputs!$B$3*(1+Inputs!$B$4)^16))</f>
        <v/>
      </c>
      <c r="T70" s="16">
        <f>IF(OR(18&gt;Inputs!$B$5,$B70=""),"",MAX(0,S70*(1+INDEX('Annual Returns'!$B$4:$B$157,MATCH($A70+17,'Annual Returns'!$A$4:$A$157,0)))-Inputs!$B$2*Inputs!$B$3*(1+Inputs!$B$4)^17))</f>
        <v/>
      </c>
      <c r="U70" s="16">
        <f>IF(OR(19&gt;Inputs!$B$5,$B70=""),"",MAX(0,T70*(1+INDEX('Annual Returns'!$B$4:$B$157,MATCH($A70+18,'Annual Returns'!$A$4:$A$157,0)))-Inputs!$B$2*Inputs!$B$3*(1+Inputs!$B$4)^18))</f>
        <v/>
      </c>
      <c r="V70" s="16">
        <f>IF(OR(20&gt;Inputs!$B$5,$B70=""),"",MAX(0,U70*(1+INDEX('Annual Returns'!$B$4:$B$157,MATCH($A70+19,'Annual Returns'!$A$4:$A$157,0)))-Inputs!$B$2*Inputs!$B$3*(1+Inputs!$B$4)^19))</f>
        <v/>
      </c>
      <c r="W70" s="16">
        <f>IF(OR(21&gt;Inputs!$B$5,$B70=""),"",MAX(0,V70*(1+INDEX('Annual Returns'!$B$4:$B$157,MATCH($A70+20,'Annual Returns'!$A$4:$A$157,0)))-Inputs!$B$2*Inputs!$B$3*(1+Inputs!$B$4)^20))</f>
        <v/>
      </c>
      <c r="X70" s="16">
        <f>IF(OR(22&gt;Inputs!$B$5,$B70=""),"",MAX(0,W70*(1+INDEX('Annual Returns'!$B$4:$B$157,MATCH($A70+21,'Annual Returns'!$A$4:$A$157,0)))-Inputs!$B$2*Inputs!$B$3*(1+Inputs!$B$4)^21))</f>
        <v/>
      </c>
      <c r="Y70" s="16">
        <f>IF(OR(23&gt;Inputs!$B$5,$B70=""),"",MAX(0,X70*(1+INDEX('Annual Returns'!$B$4:$B$157,MATCH($A70+22,'Annual Returns'!$A$4:$A$157,0)))-Inputs!$B$2*Inputs!$B$3*(1+Inputs!$B$4)^22))</f>
        <v/>
      </c>
      <c r="Z70" s="16">
        <f>IF(OR(24&gt;Inputs!$B$5,$B70=""),"",MAX(0,Y70*(1+INDEX('Annual Returns'!$B$4:$B$157,MATCH($A70+23,'Annual Returns'!$A$4:$A$157,0)))-Inputs!$B$2*Inputs!$B$3*(1+Inputs!$B$4)^23))</f>
        <v/>
      </c>
      <c r="AA70" s="16">
        <f>IF(OR(25&gt;Inputs!$B$5,$B70=""),"",MAX(0,Z70*(1+INDEX('Annual Returns'!$B$4:$B$157,MATCH($A70+24,'Annual Returns'!$A$4:$A$157,0)))-Inputs!$B$2*Inputs!$B$3*(1+Inputs!$B$4)^24))</f>
        <v/>
      </c>
      <c r="AB70" s="16">
        <f>IF(OR(26&gt;Inputs!$B$5,$B70=""),"",MAX(0,AA70*(1+INDEX('Annual Returns'!$B$4:$B$157,MATCH($A70+25,'Annual Returns'!$A$4:$A$157,0)))-Inputs!$B$2*Inputs!$B$3*(1+Inputs!$B$4)^25))</f>
        <v/>
      </c>
      <c r="AC70" s="16">
        <f>IF(OR(27&gt;Inputs!$B$5,$B70=""),"",MAX(0,AB70*(1+INDEX('Annual Returns'!$B$4:$B$157,MATCH($A70+26,'Annual Returns'!$A$4:$A$157,0)))-Inputs!$B$2*Inputs!$B$3*(1+Inputs!$B$4)^26))</f>
        <v/>
      </c>
      <c r="AD70" s="16">
        <f>IF(OR(28&gt;Inputs!$B$5,$B70=""),"",MAX(0,AC70*(1+INDEX('Annual Returns'!$B$4:$B$157,MATCH($A70+27,'Annual Returns'!$A$4:$A$157,0)))-Inputs!$B$2*Inputs!$B$3*(1+Inputs!$B$4)^27))</f>
        <v/>
      </c>
      <c r="AE70" s="16">
        <f>IF(OR(29&gt;Inputs!$B$5,$B70=""),"",MAX(0,AD70*(1+INDEX('Annual Returns'!$B$4:$B$157,MATCH($A70+28,'Annual Returns'!$A$4:$A$157,0)))-Inputs!$B$2*Inputs!$B$3*(1+Inputs!$B$4)^28))</f>
        <v/>
      </c>
      <c r="AF70" s="16">
        <f>IF(OR(30&gt;Inputs!$B$5,$B70=""),"",MAX(0,AE70*(1+INDEX('Annual Returns'!$B$4:$B$157,MATCH($A70+29,'Annual Returns'!$A$4:$A$157,0)))-Inputs!$B$2*Inputs!$B$3*(1+Inputs!$B$4)^29))</f>
        <v/>
      </c>
      <c r="AG70" s="16">
        <f>IF(OR(31&gt;Inputs!$B$5,$B70=""),"",MAX(0,AF70*(1+INDEX('Annual Returns'!$B$4:$B$157,MATCH($A70+30,'Annual Returns'!$A$4:$A$157,0)))-Inputs!$B$2*Inputs!$B$3*(1+Inputs!$B$4)^30))</f>
        <v/>
      </c>
      <c r="AH70" s="16">
        <f>IF(OR(32&gt;Inputs!$B$5,$B70=""),"",MAX(0,AG70*(1+INDEX('Annual Returns'!$B$4:$B$157,MATCH($A70+31,'Annual Returns'!$A$4:$A$157,0)))-Inputs!$B$2*Inputs!$B$3*(1+Inputs!$B$4)^31))</f>
        <v/>
      </c>
      <c r="AI70" s="16">
        <f>IF(OR(33&gt;Inputs!$B$5,$B70=""),"",MAX(0,AH70*(1+INDEX('Annual Returns'!$B$4:$B$157,MATCH($A70+32,'Annual Returns'!$A$4:$A$157,0)))-Inputs!$B$2*Inputs!$B$3*(1+Inputs!$B$4)^32))</f>
        <v/>
      </c>
      <c r="AJ70" s="16">
        <f>IF(OR(34&gt;Inputs!$B$5,$B70=""),"",MAX(0,AI70*(1+INDEX('Annual Returns'!$B$4:$B$157,MATCH($A70+33,'Annual Returns'!$A$4:$A$157,0)))-Inputs!$B$2*Inputs!$B$3*(1+Inputs!$B$4)^33))</f>
        <v/>
      </c>
      <c r="AK70" s="16">
        <f>IF(OR(35&gt;Inputs!$B$5,$B70=""),"",MAX(0,AJ70*(1+INDEX('Annual Returns'!$B$4:$B$157,MATCH($A70+34,'Annual Returns'!$A$4:$A$157,0)))-Inputs!$B$2*Inputs!$B$3*(1+Inputs!$B$4)^34))</f>
        <v/>
      </c>
      <c r="AL70" s="16">
        <f>IF(OR(36&gt;Inputs!$B$5,$B70=""),"",MAX(0,AK70*(1+INDEX('Annual Returns'!$B$4:$B$157,MATCH($A70+35,'Annual Returns'!$A$4:$A$157,0)))-Inputs!$B$2*Inputs!$B$3*(1+Inputs!$B$4)^35))</f>
        <v/>
      </c>
      <c r="AM70" s="16">
        <f>IF(OR(37&gt;Inputs!$B$5,$B70=""),"",MAX(0,AL70*(1+INDEX('Annual Returns'!$B$4:$B$157,MATCH($A70+36,'Annual Returns'!$A$4:$A$157,0)))-Inputs!$B$2*Inputs!$B$3*(1+Inputs!$B$4)^36))</f>
        <v/>
      </c>
      <c r="AN70" s="16">
        <f>IF(OR(38&gt;Inputs!$B$5,$B70=""),"",MAX(0,AM70*(1+INDEX('Annual Returns'!$B$4:$B$157,MATCH($A70+37,'Annual Returns'!$A$4:$A$157,0)))-Inputs!$B$2*Inputs!$B$3*(1+Inputs!$B$4)^37))</f>
        <v/>
      </c>
      <c r="AO70" s="16">
        <f>IF(OR(39&gt;Inputs!$B$5,$B70=""),"",MAX(0,AN70*(1+INDEX('Annual Returns'!$B$4:$B$157,MATCH($A70+38,'Annual Returns'!$A$4:$A$157,0)))-Inputs!$B$2*Inputs!$B$3*(1+Inputs!$B$4)^38))</f>
        <v/>
      </c>
      <c r="AP70" s="16">
        <f>IF(OR(40&gt;Inputs!$B$5,$B70=""),"",MAX(0,AO70*(1+INDEX('Annual Returns'!$B$4:$B$157,MATCH($A70+39,'Annual Returns'!$A$4:$A$157,0)))-Inputs!$B$2*Inputs!$B$3*(1+Inputs!$B$4)^39))</f>
        <v/>
      </c>
      <c r="AQ70" s="16">
        <f>IF(OR(41&gt;Inputs!$B$5,$B70=""),"",MAX(0,AP70*(1+INDEX('Annual Returns'!$B$4:$B$157,MATCH($A70+40,'Annual Returns'!$A$4:$A$157,0)))-Inputs!$B$2*Inputs!$B$3*(1+Inputs!$B$4)^40))</f>
        <v/>
      </c>
      <c r="AR70" s="16">
        <f>IF(OR(42&gt;Inputs!$B$5,$B70=""),"",MAX(0,AQ70*(1+INDEX('Annual Returns'!$B$4:$B$157,MATCH($A70+41,'Annual Returns'!$A$4:$A$157,0)))-Inputs!$B$2*Inputs!$B$3*(1+Inputs!$B$4)^41))</f>
        <v/>
      </c>
      <c r="AS70" s="16">
        <f>IF(OR(43&gt;Inputs!$B$5,$B70=""),"",MAX(0,AR70*(1+INDEX('Annual Returns'!$B$4:$B$157,MATCH($A70+42,'Annual Returns'!$A$4:$A$157,0)))-Inputs!$B$2*Inputs!$B$3*(1+Inputs!$B$4)^42))</f>
        <v/>
      </c>
      <c r="AT70" s="16">
        <f>IF(OR(44&gt;Inputs!$B$5,$B70=""),"",MAX(0,AS70*(1+INDEX('Annual Returns'!$B$4:$B$157,MATCH($A70+43,'Annual Returns'!$A$4:$A$157,0)))-Inputs!$B$2*Inputs!$B$3*(1+Inputs!$B$4)^43))</f>
        <v/>
      </c>
      <c r="AU70" s="16">
        <f>IF(OR(45&gt;Inputs!$B$5,$B70=""),"",MAX(0,AT70*(1+INDEX('Annual Returns'!$B$4:$B$157,MATCH($A70+44,'Annual Returns'!$A$4:$A$157,0)))-Inputs!$B$2*Inputs!$B$3*(1+Inputs!$B$4)^44))</f>
        <v/>
      </c>
      <c r="AV70" s="16">
        <f>IF(OR(46&gt;Inputs!$B$5,$B70=""),"",MAX(0,AU70*(1+INDEX('Annual Returns'!$B$4:$B$157,MATCH($A70+45,'Annual Returns'!$A$4:$A$157,0)))-Inputs!$B$2*Inputs!$B$3*(1+Inputs!$B$4)^45))</f>
        <v/>
      </c>
      <c r="AW70" s="16">
        <f>IF(OR(47&gt;Inputs!$B$5,$B70=""),"",MAX(0,AV70*(1+INDEX('Annual Returns'!$B$4:$B$157,MATCH($A70+46,'Annual Returns'!$A$4:$A$157,0)))-Inputs!$B$2*Inputs!$B$3*(1+Inputs!$B$4)^46))</f>
        <v/>
      </c>
      <c r="AX70" s="16">
        <f>IF(OR(48&gt;Inputs!$B$5,$B70=""),"",MAX(0,AW70*(1+INDEX('Annual Returns'!$B$4:$B$157,MATCH($A70+47,'Annual Returns'!$A$4:$A$157,0)))-Inputs!$B$2*Inputs!$B$3*(1+Inputs!$B$4)^47))</f>
        <v/>
      </c>
      <c r="AY70" s="16">
        <f>IF(OR(49&gt;Inputs!$B$5,$B70=""),"",MAX(0,AX70*(1+INDEX('Annual Returns'!$B$4:$B$157,MATCH($A70+48,'Annual Returns'!$A$4:$A$157,0)))-Inputs!$B$2*Inputs!$B$3*(1+Inputs!$B$4)^48))</f>
        <v/>
      </c>
      <c r="AZ70" s="16">
        <f>IF(OR(50&gt;Inputs!$B$5,$B70=""),"",MAX(0,AY70*(1+INDEX('Annual Returns'!$B$4:$B$157,MATCH($A70+49,'Annual Returns'!$A$4:$A$157,0)))-Inputs!$B$2*Inputs!$B$3*(1+Inputs!$B$4)^49))</f>
        <v/>
      </c>
      <c r="BA70" s="16">
        <f>IF(B70="","",INDEX(C70:AZ70,Inputs!$B$5))</f>
        <v/>
      </c>
      <c r="BB70">
        <f>IF(BA70="","",IF(BA70&gt;0,1,0))</f>
        <v/>
      </c>
      <c r="BC70">
        <f>IF(BB70="","",IF(BB70=1,"",MATCH(0,C70:AZ70,0)))</f>
        <v/>
      </c>
    </row>
    <row r="71">
      <c r="A71" t="n">
        <v>1939</v>
      </c>
      <c r="B71" s="16">
        <f>IF(OR($A71+Inputs!$B$5-1&gt;Inputs!$B$7,Inputs!$B$5&gt;50),"",Inputs!$B$2)</f>
        <v/>
      </c>
      <c r="C71" s="16">
        <f>IF(OR(1&gt;Inputs!$B$5,$B71=""),"",MAX(0,B71*(1+INDEX('Annual Returns'!$B$4:$B$157,MATCH($A71+0,'Annual Returns'!$A$4:$A$157,0)))-Inputs!$B$2*Inputs!$B$3*(1+Inputs!$B$4)^0))</f>
        <v/>
      </c>
      <c r="D71" s="16">
        <f>IF(OR(2&gt;Inputs!$B$5,$B71=""),"",MAX(0,C71*(1+INDEX('Annual Returns'!$B$4:$B$157,MATCH($A71+1,'Annual Returns'!$A$4:$A$157,0)))-Inputs!$B$2*Inputs!$B$3*(1+Inputs!$B$4)^1))</f>
        <v/>
      </c>
      <c r="E71" s="16">
        <f>IF(OR(3&gt;Inputs!$B$5,$B71=""),"",MAX(0,D71*(1+INDEX('Annual Returns'!$B$4:$B$157,MATCH($A71+2,'Annual Returns'!$A$4:$A$157,0)))-Inputs!$B$2*Inputs!$B$3*(1+Inputs!$B$4)^2))</f>
        <v/>
      </c>
      <c r="F71" s="16">
        <f>IF(OR(4&gt;Inputs!$B$5,$B71=""),"",MAX(0,E71*(1+INDEX('Annual Returns'!$B$4:$B$157,MATCH($A71+3,'Annual Returns'!$A$4:$A$157,0)))-Inputs!$B$2*Inputs!$B$3*(1+Inputs!$B$4)^3))</f>
        <v/>
      </c>
      <c r="G71" s="16">
        <f>IF(OR(5&gt;Inputs!$B$5,$B71=""),"",MAX(0,F71*(1+INDEX('Annual Returns'!$B$4:$B$157,MATCH($A71+4,'Annual Returns'!$A$4:$A$157,0)))-Inputs!$B$2*Inputs!$B$3*(1+Inputs!$B$4)^4))</f>
        <v/>
      </c>
      <c r="H71" s="16">
        <f>IF(OR(6&gt;Inputs!$B$5,$B71=""),"",MAX(0,G71*(1+INDEX('Annual Returns'!$B$4:$B$157,MATCH($A71+5,'Annual Returns'!$A$4:$A$157,0)))-Inputs!$B$2*Inputs!$B$3*(1+Inputs!$B$4)^5))</f>
        <v/>
      </c>
      <c r="I71" s="16">
        <f>IF(OR(7&gt;Inputs!$B$5,$B71=""),"",MAX(0,H71*(1+INDEX('Annual Returns'!$B$4:$B$157,MATCH($A71+6,'Annual Returns'!$A$4:$A$157,0)))-Inputs!$B$2*Inputs!$B$3*(1+Inputs!$B$4)^6))</f>
        <v/>
      </c>
      <c r="J71" s="16">
        <f>IF(OR(8&gt;Inputs!$B$5,$B71=""),"",MAX(0,I71*(1+INDEX('Annual Returns'!$B$4:$B$157,MATCH($A71+7,'Annual Returns'!$A$4:$A$157,0)))-Inputs!$B$2*Inputs!$B$3*(1+Inputs!$B$4)^7))</f>
        <v/>
      </c>
      <c r="K71" s="16">
        <f>IF(OR(9&gt;Inputs!$B$5,$B71=""),"",MAX(0,J71*(1+INDEX('Annual Returns'!$B$4:$B$157,MATCH($A71+8,'Annual Returns'!$A$4:$A$157,0)))-Inputs!$B$2*Inputs!$B$3*(1+Inputs!$B$4)^8))</f>
        <v/>
      </c>
      <c r="L71" s="16">
        <f>IF(OR(10&gt;Inputs!$B$5,$B71=""),"",MAX(0,K71*(1+INDEX('Annual Returns'!$B$4:$B$157,MATCH($A71+9,'Annual Returns'!$A$4:$A$157,0)))-Inputs!$B$2*Inputs!$B$3*(1+Inputs!$B$4)^9))</f>
        <v/>
      </c>
      <c r="M71" s="16">
        <f>IF(OR(11&gt;Inputs!$B$5,$B71=""),"",MAX(0,L71*(1+INDEX('Annual Returns'!$B$4:$B$157,MATCH($A71+10,'Annual Returns'!$A$4:$A$157,0)))-Inputs!$B$2*Inputs!$B$3*(1+Inputs!$B$4)^10))</f>
        <v/>
      </c>
      <c r="N71" s="16">
        <f>IF(OR(12&gt;Inputs!$B$5,$B71=""),"",MAX(0,M71*(1+INDEX('Annual Returns'!$B$4:$B$157,MATCH($A71+11,'Annual Returns'!$A$4:$A$157,0)))-Inputs!$B$2*Inputs!$B$3*(1+Inputs!$B$4)^11))</f>
        <v/>
      </c>
      <c r="O71" s="16">
        <f>IF(OR(13&gt;Inputs!$B$5,$B71=""),"",MAX(0,N71*(1+INDEX('Annual Returns'!$B$4:$B$157,MATCH($A71+12,'Annual Returns'!$A$4:$A$157,0)))-Inputs!$B$2*Inputs!$B$3*(1+Inputs!$B$4)^12))</f>
        <v/>
      </c>
      <c r="P71" s="16">
        <f>IF(OR(14&gt;Inputs!$B$5,$B71=""),"",MAX(0,O71*(1+INDEX('Annual Returns'!$B$4:$B$157,MATCH($A71+13,'Annual Returns'!$A$4:$A$157,0)))-Inputs!$B$2*Inputs!$B$3*(1+Inputs!$B$4)^13))</f>
        <v/>
      </c>
      <c r="Q71" s="16">
        <f>IF(OR(15&gt;Inputs!$B$5,$B71=""),"",MAX(0,P71*(1+INDEX('Annual Returns'!$B$4:$B$157,MATCH($A71+14,'Annual Returns'!$A$4:$A$157,0)))-Inputs!$B$2*Inputs!$B$3*(1+Inputs!$B$4)^14))</f>
        <v/>
      </c>
      <c r="R71" s="16">
        <f>IF(OR(16&gt;Inputs!$B$5,$B71=""),"",MAX(0,Q71*(1+INDEX('Annual Returns'!$B$4:$B$157,MATCH($A71+15,'Annual Returns'!$A$4:$A$157,0)))-Inputs!$B$2*Inputs!$B$3*(1+Inputs!$B$4)^15))</f>
        <v/>
      </c>
      <c r="S71" s="16">
        <f>IF(OR(17&gt;Inputs!$B$5,$B71=""),"",MAX(0,R71*(1+INDEX('Annual Returns'!$B$4:$B$157,MATCH($A71+16,'Annual Returns'!$A$4:$A$157,0)))-Inputs!$B$2*Inputs!$B$3*(1+Inputs!$B$4)^16))</f>
        <v/>
      </c>
      <c r="T71" s="16">
        <f>IF(OR(18&gt;Inputs!$B$5,$B71=""),"",MAX(0,S71*(1+INDEX('Annual Returns'!$B$4:$B$157,MATCH($A71+17,'Annual Returns'!$A$4:$A$157,0)))-Inputs!$B$2*Inputs!$B$3*(1+Inputs!$B$4)^17))</f>
        <v/>
      </c>
      <c r="U71" s="16">
        <f>IF(OR(19&gt;Inputs!$B$5,$B71=""),"",MAX(0,T71*(1+INDEX('Annual Returns'!$B$4:$B$157,MATCH($A71+18,'Annual Returns'!$A$4:$A$157,0)))-Inputs!$B$2*Inputs!$B$3*(1+Inputs!$B$4)^18))</f>
        <v/>
      </c>
      <c r="V71" s="16">
        <f>IF(OR(20&gt;Inputs!$B$5,$B71=""),"",MAX(0,U71*(1+INDEX('Annual Returns'!$B$4:$B$157,MATCH($A71+19,'Annual Returns'!$A$4:$A$157,0)))-Inputs!$B$2*Inputs!$B$3*(1+Inputs!$B$4)^19))</f>
        <v/>
      </c>
      <c r="W71" s="16">
        <f>IF(OR(21&gt;Inputs!$B$5,$B71=""),"",MAX(0,V71*(1+INDEX('Annual Returns'!$B$4:$B$157,MATCH($A71+20,'Annual Returns'!$A$4:$A$157,0)))-Inputs!$B$2*Inputs!$B$3*(1+Inputs!$B$4)^20))</f>
        <v/>
      </c>
      <c r="X71" s="16">
        <f>IF(OR(22&gt;Inputs!$B$5,$B71=""),"",MAX(0,W71*(1+INDEX('Annual Returns'!$B$4:$B$157,MATCH($A71+21,'Annual Returns'!$A$4:$A$157,0)))-Inputs!$B$2*Inputs!$B$3*(1+Inputs!$B$4)^21))</f>
        <v/>
      </c>
      <c r="Y71" s="16">
        <f>IF(OR(23&gt;Inputs!$B$5,$B71=""),"",MAX(0,X71*(1+INDEX('Annual Returns'!$B$4:$B$157,MATCH($A71+22,'Annual Returns'!$A$4:$A$157,0)))-Inputs!$B$2*Inputs!$B$3*(1+Inputs!$B$4)^22))</f>
        <v/>
      </c>
      <c r="Z71" s="16">
        <f>IF(OR(24&gt;Inputs!$B$5,$B71=""),"",MAX(0,Y71*(1+INDEX('Annual Returns'!$B$4:$B$157,MATCH($A71+23,'Annual Returns'!$A$4:$A$157,0)))-Inputs!$B$2*Inputs!$B$3*(1+Inputs!$B$4)^23))</f>
        <v/>
      </c>
      <c r="AA71" s="16">
        <f>IF(OR(25&gt;Inputs!$B$5,$B71=""),"",MAX(0,Z71*(1+INDEX('Annual Returns'!$B$4:$B$157,MATCH($A71+24,'Annual Returns'!$A$4:$A$157,0)))-Inputs!$B$2*Inputs!$B$3*(1+Inputs!$B$4)^24))</f>
        <v/>
      </c>
      <c r="AB71" s="16">
        <f>IF(OR(26&gt;Inputs!$B$5,$B71=""),"",MAX(0,AA71*(1+INDEX('Annual Returns'!$B$4:$B$157,MATCH($A71+25,'Annual Returns'!$A$4:$A$157,0)))-Inputs!$B$2*Inputs!$B$3*(1+Inputs!$B$4)^25))</f>
        <v/>
      </c>
      <c r="AC71" s="16">
        <f>IF(OR(27&gt;Inputs!$B$5,$B71=""),"",MAX(0,AB71*(1+INDEX('Annual Returns'!$B$4:$B$157,MATCH($A71+26,'Annual Returns'!$A$4:$A$157,0)))-Inputs!$B$2*Inputs!$B$3*(1+Inputs!$B$4)^26))</f>
        <v/>
      </c>
      <c r="AD71" s="16">
        <f>IF(OR(28&gt;Inputs!$B$5,$B71=""),"",MAX(0,AC71*(1+INDEX('Annual Returns'!$B$4:$B$157,MATCH($A71+27,'Annual Returns'!$A$4:$A$157,0)))-Inputs!$B$2*Inputs!$B$3*(1+Inputs!$B$4)^27))</f>
        <v/>
      </c>
      <c r="AE71" s="16">
        <f>IF(OR(29&gt;Inputs!$B$5,$B71=""),"",MAX(0,AD71*(1+INDEX('Annual Returns'!$B$4:$B$157,MATCH($A71+28,'Annual Returns'!$A$4:$A$157,0)))-Inputs!$B$2*Inputs!$B$3*(1+Inputs!$B$4)^28))</f>
        <v/>
      </c>
      <c r="AF71" s="16">
        <f>IF(OR(30&gt;Inputs!$B$5,$B71=""),"",MAX(0,AE71*(1+INDEX('Annual Returns'!$B$4:$B$157,MATCH($A71+29,'Annual Returns'!$A$4:$A$157,0)))-Inputs!$B$2*Inputs!$B$3*(1+Inputs!$B$4)^29))</f>
        <v/>
      </c>
      <c r="AG71" s="16">
        <f>IF(OR(31&gt;Inputs!$B$5,$B71=""),"",MAX(0,AF71*(1+INDEX('Annual Returns'!$B$4:$B$157,MATCH($A71+30,'Annual Returns'!$A$4:$A$157,0)))-Inputs!$B$2*Inputs!$B$3*(1+Inputs!$B$4)^30))</f>
        <v/>
      </c>
      <c r="AH71" s="16">
        <f>IF(OR(32&gt;Inputs!$B$5,$B71=""),"",MAX(0,AG71*(1+INDEX('Annual Returns'!$B$4:$B$157,MATCH($A71+31,'Annual Returns'!$A$4:$A$157,0)))-Inputs!$B$2*Inputs!$B$3*(1+Inputs!$B$4)^31))</f>
        <v/>
      </c>
      <c r="AI71" s="16">
        <f>IF(OR(33&gt;Inputs!$B$5,$B71=""),"",MAX(0,AH71*(1+INDEX('Annual Returns'!$B$4:$B$157,MATCH($A71+32,'Annual Returns'!$A$4:$A$157,0)))-Inputs!$B$2*Inputs!$B$3*(1+Inputs!$B$4)^32))</f>
        <v/>
      </c>
      <c r="AJ71" s="16">
        <f>IF(OR(34&gt;Inputs!$B$5,$B71=""),"",MAX(0,AI71*(1+INDEX('Annual Returns'!$B$4:$B$157,MATCH($A71+33,'Annual Returns'!$A$4:$A$157,0)))-Inputs!$B$2*Inputs!$B$3*(1+Inputs!$B$4)^33))</f>
        <v/>
      </c>
      <c r="AK71" s="16">
        <f>IF(OR(35&gt;Inputs!$B$5,$B71=""),"",MAX(0,AJ71*(1+INDEX('Annual Returns'!$B$4:$B$157,MATCH($A71+34,'Annual Returns'!$A$4:$A$157,0)))-Inputs!$B$2*Inputs!$B$3*(1+Inputs!$B$4)^34))</f>
        <v/>
      </c>
      <c r="AL71" s="16">
        <f>IF(OR(36&gt;Inputs!$B$5,$B71=""),"",MAX(0,AK71*(1+INDEX('Annual Returns'!$B$4:$B$157,MATCH($A71+35,'Annual Returns'!$A$4:$A$157,0)))-Inputs!$B$2*Inputs!$B$3*(1+Inputs!$B$4)^35))</f>
        <v/>
      </c>
      <c r="AM71" s="16">
        <f>IF(OR(37&gt;Inputs!$B$5,$B71=""),"",MAX(0,AL71*(1+INDEX('Annual Returns'!$B$4:$B$157,MATCH($A71+36,'Annual Returns'!$A$4:$A$157,0)))-Inputs!$B$2*Inputs!$B$3*(1+Inputs!$B$4)^36))</f>
        <v/>
      </c>
      <c r="AN71" s="16">
        <f>IF(OR(38&gt;Inputs!$B$5,$B71=""),"",MAX(0,AM71*(1+INDEX('Annual Returns'!$B$4:$B$157,MATCH($A71+37,'Annual Returns'!$A$4:$A$157,0)))-Inputs!$B$2*Inputs!$B$3*(1+Inputs!$B$4)^37))</f>
        <v/>
      </c>
      <c r="AO71" s="16">
        <f>IF(OR(39&gt;Inputs!$B$5,$B71=""),"",MAX(0,AN71*(1+INDEX('Annual Returns'!$B$4:$B$157,MATCH($A71+38,'Annual Returns'!$A$4:$A$157,0)))-Inputs!$B$2*Inputs!$B$3*(1+Inputs!$B$4)^38))</f>
        <v/>
      </c>
      <c r="AP71" s="16">
        <f>IF(OR(40&gt;Inputs!$B$5,$B71=""),"",MAX(0,AO71*(1+INDEX('Annual Returns'!$B$4:$B$157,MATCH($A71+39,'Annual Returns'!$A$4:$A$157,0)))-Inputs!$B$2*Inputs!$B$3*(1+Inputs!$B$4)^39))</f>
        <v/>
      </c>
      <c r="AQ71" s="16">
        <f>IF(OR(41&gt;Inputs!$B$5,$B71=""),"",MAX(0,AP71*(1+INDEX('Annual Returns'!$B$4:$B$157,MATCH($A71+40,'Annual Returns'!$A$4:$A$157,0)))-Inputs!$B$2*Inputs!$B$3*(1+Inputs!$B$4)^40))</f>
        <v/>
      </c>
      <c r="AR71" s="16">
        <f>IF(OR(42&gt;Inputs!$B$5,$B71=""),"",MAX(0,AQ71*(1+INDEX('Annual Returns'!$B$4:$B$157,MATCH($A71+41,'Annual Returns'!$A$4:$A$157,0)))-Inputs!$B$2*Inputs!$B$3*(1+Inputs!$B$4)^41))</f>
        <v/>
      </c>
      <c r="AS71" s="16">
        <f>IF(OR(43&gt;Inputs!$B$5,$B71=""),"",MAX(0,AR71*(1+INDEX('Annual Returns'!$B$4:$B$157,MATCH($A71+42,'Annual Returns'!$A$4:$A$157,0)))-Inputs!$B$2*Inputs!$B$3*(1+Inputs!$B$4)^42))</f>
        <v/>
      </c>
      <c r="AT71" s="16">
        <f>IF(OR(44&gt;Inputs!$B$5,$B71=""),"",MAX(0,AS71*(1+INDEX('Annual Returns'!$B$4:$B$157,MATCH($A71+43,'Annual Returns'!$A$4:$A$157,0)))-Inputs!$B$2*Inputs!$B$3*(1+Inputs!$B$4)^43))</f>
        <v/>
      </c>
      <c r="AU71" s="16">
        <f>IF(OR(45&gt;Inputs!$B$5,$B71=""),"",MAX(0,AT71*(1+INDEX('Annual Returns'!$B$4:$B$157,MATCH($A71+44,'Annual Returns'!$A$4:$A$157,0)))-Inputs!$B$2*Inputs!$B$3*(1+Inputs!$B$4)^44))</f>
        <v/>
      </c>
      <c r="AV71" s="16">
        <f>IF(OR(46&gt;Inputs!$B$5,$B71=""),"",MAX(0,AU71*(1+INDEX('Annual Returns'!$B$4:$B$157,MATCH($A71+45,'Annual Returns'!$A$4:$A$157,0)))-Inputs!$B$2*Inputs!$B$3*(1+Inputs!$B$4)^45))</f>
        <v/>
      </c>
      <c r="AW71" s="16">
        <f>IF(OR(47&gt;Inputs!$B$5,$B71=""),"",MAX(0,AV71*(1+INDEX('Annual Returns'!$B$4:$B$157,MATCH($A71+46,'Annual Returns'!$A$4:$A$157,0)))-Inputs!$B$2*Inputs!$B$3*(1+Inputs!$B$4)^46))</f>
        <v/>
      </c>
      <c r="AX71" s="16">
        <f>IF(OR(48&gt;Inputs!$B$5,$B71=""),"",MAX(0,AW71*(1+INDEX('Annual Returns'!$B$4:$B$157,MATCH($A71+47,'Annual Returns'!$A$4:$A$157,0)))-Inputs!$B$2*Inputs!$B$3*(1+Inputs!$B$4)^47))</f>
        <v/>
      </c>
      <c r="AY71" s="16">
        <f>IF(OR(49&gt;Inputs!$B$5,$B71=""),"",MAX(0,AX71*(1+INDEX('Annual Returns'!$B$4:$B$157,MATCH($A71+48,'Annual Returns'!$A$4:$A$157,0)))-Inputs!$B$2*Inputs!$B$3*(1+Inputs!$B$4)^48))</f>
        <v/>
      </c>
      <c r="AZ71" s="16">
        <f>IF(OR(50&gt;Inputs!$B$5,$B71=""),"",MAX(0,AY71*(1+INDEX('Annual Returns'!$B$4:$B$157,MATCH($A71+49,'Annual Returns'!$A$4:$A$157,0)))-Inputs!$B$2*Inputs!$B$3*(1+Inputs!$B$4)^49))</f>
        <v/>
      </c>
      <c r="BA71" s="16">
        <f>IF(B71="","",INDEX(C71:AZ71,Inputs!$B$5))</f>
        <v/>
      </c>
      <c r="BB71">
        <f>IF(BA71="","",IF(BA71&gt;0,1,0))</f>
        <v/>
      </c>
      <c r="BC71">
        <f>IF(BB71="","",IF(BB71=1,"",MATCH(0,C71:AZ71,0)))</f>
        <v/>
      </c>
    </row>
    <row r="72">
      <c r="A72" t="n">
        <v>1940</v>
      </c>
      <c r="B72" s="16">
        <f>IF(OR($A72+Inputs!$B$5-1&gt;Inputs!$B$7,Inputs!$B$5&gt;50),"",Inputs!$B$2)</f>
        <v/>
      </c>
      <c r="C72" s="16">
        <f>IF(OR(1&gt;Inputs!$B$5,$B72=""),"",MAX(0,B72*(1+INDEX('Annual Returns'!$B$4:$B$157,MATCH($A72+0,'Annual Returns'!$A$4:$A$157,0)))-Inputs!$B$2*Inputs!$B$3*(1+Inputs!$B$4)^0))</f>
        <v/>
      </c>
      <c r="D72" s="16">
        <f>IF(OR(2&gt;Inputs!$B$5,$B72=""),"",MAX(0,C72*(1+INDEX('Annual Returns'!$B$4:$B$157,MATCH($A72+1,'Annual Returns'!$A$4:$A$157,0)))-Inputs!$B$2*Inputs!$B$3*(1+Inputs!$B$4)^1))</f>
        <v/>
      </c>
      <c r="E72" s="16">
        <f>IF(OR(3&gt;Inputs!$B$5,$B72=""),"",MAX(0,D72*(1+INDEX('Annual Returns'!$B$4:$B$157,MATCH($A72+2,'Annual Returns'!$A$4:$A$157,0)))-Inputs!$B$2*Inputs!$B$3*(1+Inputs!$B$4)^2))</f>
        <v/>
      </c>
      <c r="F72" s="16">
        <f>IF(OR(4&gt;Inputs!$B$5,$B72=""),"",MAX(0,E72*(1+INDEX('Annual Returns'!$B$4:$B$157,MATCH($A72+3,'Annual Returns'!$A$4:$A$157,0)))-Inputs!$B$2*Inputs!$B$3*(1+Inputs!$B$4)^3))</f>
        <v/>
      </c>
      <c r="G72" s="16">
        <f>IF(OR(5&gt;Inputs!$B$5,$B72=""),"",MAX(0,F72*(1+INDEX('Annual Returns'!$B$4:$B$157,MATCH($A72+4,'Annual Returns'!$A$4:$A$157,0)))-Inputs!$B$2*Inputs!$B$3*(1+Inputs!$B$4)^4))</f>
        <v/>
      </c>
      <c r="H72" s="16">
        <f>IF(OR(6&gt;Inputs!$B$5,$B72=""),"",MAX(0,G72*(1+INDEX('Annual Returns'!$B$4:$B$157,MATCH($A72+5,'Annual Returns'!$A$4:$A$157,0)))-Inputs!$B$2*Inputs!$B$3*(1+Inputs!$B$4)^5))</f>
        <v/>
      </c>
      <c r="I72" s="16">
        <f>IF(OR(7&gt;Inputs!$B$5,$B72=""),"",MAX(0,H72*(1+INDEX('Annual Returns'!$B$4:$B$157,MATCH($A72+6,'Annual Returns'!$A$4:$A$157,0)))-Inputs!$B$2*Inputs!$B$3*(1+Inputs!$B$4)^6))</f>
        <v/>
      </c>
      <c r="J72" s="16">
        <f>IF(OR(8&gt;Inputs!$B$5,$B72=""),"",MAX(0,I72*(1+INDEX('Annual Returns'!$B$4:$B$157,MATCH($A72+7,'Annual Returns'!$A$4:$A$157,0)))-Inputs!$B$2*Inputs!$B$3*(1+Inputs!$B$4)^7))</f>
        <v/>
      </c>
      <c r="K72" s="16">
        <f>IF(OR(9&gt;Inputs!$B$5,$B72=""),"",MAX(0,J72*(1+INDEX('Annual Returns'!$B$4:$B$157,MATCH($A72+8,'Annual Returns'!$A$4:$A$157,0)))-Inputs!$B$2*Inputs!$B$3*(1+Inputs!$B$4)^8))</f>
        <v/>
      </c>
      <c r="L72" s="16">
        <f>IF(OR(10&gt;Inputs!$B$5,$B72=""),"",MAX(0,K72*(1+INDEX('Annual Returns'!$B$4:$B$157,MATCH($A72+9,'Annual Returns'!$A$4:$A$157,0)))-Inputs!$B$2*Inputs!$B$3*(1+Inputs!$B$4)^9))</f>
        <v/>
      </c>
      <c r="M72" s="16">
        <f>IF(OR(11&gt;Inputs!$B$5,$B72=""),"",MAX(0,L72*(1+INDEX('Annual Returns'!$B$4:$B$157,MATCH($A72+10,'Annual Returns'!$A$4:$A$157,0)))-Inputs!$B$2*Inputs!$B$3*(1+Inputs!$B$4)^10))</f>
        <v/>
      </c>
      <c r="N72" s="16">
        <f>IF(OR(12&gt;Inputs!$B$5,$B72=""),"",MAX(0,M72*(1+INDEX('Annual Returns'!$B$4:$B$157,MATCH($A72+11,'Annual Returns'!$A$4:$A$157,0)))-Inputs!$B$2*Inputs!$B$3*(1+Inputs!$B$4)^11))</f>
        <v/>
      </c>
      <c r="O72" s="16">
        <f>IF(OR(13&gt;Inputs!$B$5,$B72=""),"",MAX(0,N72*(1+INDEX('Annual Returns'!$B$4:$B$157,MATCH($A72+12,'Annual Returns'!$A$4:$A$157,0)))-Inputs!$B$2*Inputs!$B$3*(1+Inputs!$B$4)^12))</f>
        <v/>
      </c>
      <c r="P72" s="16">
        <f>IF(OR(14&gt;Inputs!$B$5,$B72=""),"",MAX(0,O72*(1+INDEX('Annual Returns'!$B$4:$B$157,MATCH($A72+13,'Annual Returns'!$A$4:$A$157,0)))-Inputs!$B$2*Inputs!$B$3*(1+Inputs!$B$4)^13))</f>
        <v/>
      </c>
      <c r="Q72" s="16">
        <f>IF(OR(15&gt;Inputs!$B$5,$B72=""),"",MAX(0,P72*(1+INDEX('Annual Returns'!$B$4:$B$157,MATCH($A72+14,'Annual Returns'!$A$4:$A$157,0)))-Inputs!$B$2*Inputs!$B$3*(1+Inputs!$B$4)^14))</f>
        <v/>
      </c>
      <c r="R72" s="16">
        <f>IF(OR(16&gt;Inputs!$B$5,$B72=""),"",MAX(0,Q72*(1+INDEX('Annual Returns'!$B$4:$B$157,MATCH($A72+15,'Annual Returns'!$A$4:$A$157,0)))-Inputs!$B$2*Inputs!$B$3*(1+Inputs!$B$4)^15))</f>
        <v/>
      </c>
      <c r="S72" s="16">
        <f>IF(OR(17&gt;Inputs!$B$5,$B72=""),"",MAX(0,R72*(1+INDEX('Annual Returns'!$B$4:$B$157,MATCH($A72+16,'Annual Returns'!$A$4:$A$157,0)))-Inputs!$B$2*Inputs!$B$3*(1+Inputs!$B$4)^16))</f>
        <v/>
      </c>
      <c r="T72" s="16">
        <f>IF(OR(18&gt;Inputs!$B$5,$B72=""),"",MAX(0,S72*(1+INDEX('Annual Returns'!$B$4:$B$157,MATCH($A72+17,'Annual Returns'!$A$4:$A$157,0)))-Inputs!$B$2*Inputs!$B$3*(1+Inputs!$B$4)^17))</f>
        <v/>
      </c>
      <c r="U72" s="16">
        <f>IF(OR(19&gt;Inputs!$B$5,$B72=""),"",MAX(0,T72*(1+INDEX('Annual Returns'!$B$4:$B$157,MATCH($A72+18,'Annual Returns'!$A$4:$A$157,0)))-Inputs!$B$2*Inputs!$B$3*(1+Inputs!$B$4)^18))</f>
        <v/>
      </c>
      <c r="V72" s="16">
        <f>IF(OR(20&gt;Inputs!$B$5,$B72=""),"",MAX(0,U72*(1+INDEX('Annual Returns'!$B$4:$B$157,MATCH($A72+19,'Annual Returns'!$A$4:$A$157,0)))-Inputs!$B$2*Inputs!$B$3*(1+Inputs!$B$4)^19))</f>
        <v/>
      </c>
      <c r="W72" s="16">
        <f>IF(OR(21&gt;Inputs!$B$5,$B72=""),"",MAX(0,V72*(1+INDEX('Annual Returns'!$B$4:$B$157,MATCH($A72+20,'Annual Returns'!$A$4:$A$157,0)))-Inputs!$B$2*Inputs!$B$3*(1+Inputs!$B$4)^20))</f>
        <v/>
      </c>
      <c r="X72" s="16">
        <f>IF(OR(22&gt;Inputs!$B$5,$B72=""),"",MAX(0,W72*(1+INDEX('Annual Returns'!$B$4:$B$157,MATCH($A72+21,'Annual Returns'!$A$4:$A$157,0)))-Inputs!$B$2*Inputs!$B$3*(1+Inputs!$B$4)^21))</f>
        <v/>
      </c>
      <c r="Y72" s="16">
        <f>IF(OR(23&gt;Inputs!$B$5,$B72=""),"",MAX(0,X72*(1+INDEX('Annual Returns'!$B$4:$B$157,MATCH($A72+22,'Annual Returns'!$A$4:$A$157,0)))-Inputs!$B$2*Inputs!$B$3*(1+Inputs!$B$4)^22))</f>
        <v/>
      </c>
      <c r="Z72" s="16">
        <f>IF(OR(24&gt;Inputs!$B$5,$B72=""),"",MAX(0,Y72*(1+INDEX('Annual Returns'!$B$4:$B$157,MATCH($A72+23,'Annual Returns'!$A$4:$A$157,0)))-Inputs!$B$2*Inputs!$B$3*(1+Inputs!$B$4)^23))</f>
        <v/>
      </c>
      <c r="AA72" s="16">
        <f>IF(OR(25&gt;Inputs!$B$5,$B72=""),"",MAX(0,Z72*(1+INDEX('Annual Returns'!$B$4:$B$157,MATCH($A72+24,'Annual Returns'!$A$4:$A$157,0)))-Inputs!$B$2*Inputs!$B$3*(1+Inputs!$B$4)^24))</f>
        <v/>
      </c>
      <c r="AB72" s="16">
        <f>IF(OR(26&gt;Inputs!$B$5,$B72=""),"",MAX(0,AA72*(1+INDEX('Annual Returns'!$B$4:$B$157,MATCH($A72+25,'Annual Returns'!$A$4:$A$157,0)))-Inputs!$B$2*Inputs!$B$3*(1+Inputs!$B$4)^25))</f>
        <v/>
      </c>
      <c r="AC72" s="16">
        <f>IF(OR(27&gt;Inputs!$B$5,$B72=""),"",MAX(0,AB72*(1+INDEX('Annual Returns'!$B$4:$B$157,MATCH($A72+26,'Annual Returns'!$A$4:$A$157,0)))-Inputs!$B$2*Inputs!$B$3*(1+Inputs!$B$4)^26))</f>
        <v/>
      </c>
      <c r="AD72" s="16">
        <f>IF(OR(28&gt;Inputs!$B$5,$B72=""),"",MAX(0,AC72*(1+INDEX('Annual Returns'!$B$4:$B$157,MATCH($A72+27,'Annual Returns'!$A$4:$A$157,0)))-Inputs!$B$2*Inputs!$B$3*(1+Inputs!$B$4)^27))</f>
        <v/>
      </c>
      <c r="AE72" s="16">
        <f>IF(OR(29&gt;Inputs!$B$5,$B72=""),"",MAX(0,AD72*(1+INDEX('Annual Returns'!$B$4:$B$157,MATCH($A72+28,'Annual Returns'!$A$4:$A$157,0)))-Inputs!$B$2*Inputs!$B$3*(1+Inputs!$B$4)^28))</f>
        <v/>
      </c>
      <c r="AF72" s="16">
        <f>IF(OR(30&gt;Inputs!$B$5,$B72=""),"",MAX(0,AE72*(1+INDEX('Annual Returns'!$B$4:$B$157,MATCH($A72+29,'Annual Returns'!$A$4:$A$157,0)))-Inputs!$B$2*Inputs!$B$3*(1+Inputs!$B$4)^29))</f>
        <v/>
      </c>
      <c r="AG72" s="16">
        <f>IF(OR(31&gt;Inputs!$B$5,$B72=""),"",MAX(0,AF72*(1+INDEX('Annual Returns'!$B$4:$B$157,MATCH($A72+30,'Annual Returns'!$A$4:$A$157,0)))-Inputs!$B$2*Inputs!$B$3*(1+Inputs!$B$4)^30))</f>
        <v/>
      </c>
      <c r="AH72" s="16">
        <f>IF(OR(32&gt;Inputs!$B$5,$B72=""),"",MAX(0,AG72*(1+INDEX('Annual Returns'!$B$4:$B$157,MATCH($A72+31,'Annual Returns'!$A$4:$A$157,0)))-Inputs!$B$2*Inputs!$B$3*(1+Inputs!$B$4)^31))</f>
        <v/>
      </c>
      <c r="AI72" s="16">
        <f>IF(OR(33&gt;Inputs!$B$5,$B72=""),"",MAX(0,AH72*(1+INDEX('Annual Returns'!$B$4:$B$157,MATCH($A72+32,'Annual Returns'!$A$4:$A$157,0)))-Inputs!$B$2*Inputs!$B$3*(1+Inputs!$B$4)^32))</f>
        <v/>
      </c>
      <c r="AJ72" s="16">
        <f>IF(OR(34&gt;Inputs!$B$5,$B72=""),"",MAX(0,AI72*(1+INDEX('Annual Returns'!$B$4:$B$157,MATCH($A72+33,'Annual Returns'!$A$4:$A$157,0)))-Inputs!$B$2*Inputs!$B$3*(1+Inputs!$B$4)^33))</f>
        <v/>
      </c>
      <c r="AK72" s="16">
        <f>IF(OR(35&gt;Inputs!$B$5,$B72=""),"",MAX(0,AJ72*(1+INDEX('Annual Returns'!$B$4:$B$157,MATCH($A72+34,'Annual Returns'!$A$4:$A$157,0)))-Inputs!$B$2*Inputs!$B$3*(1+Inputs!$B$4)^34))</f>
        <v/>
      </c>
      <c r="AL72" s="16">
        <f>IF(OR(36&gt;Inputs!$B$5,$B72=""),"",MAX(0,AK72*(1+INDEX('Annual Returns'!$B$4:$B$157,MATCH($A72+35,'Annual Returns'!$A$4:$A$157,0)))-Inputs!$B$2*Inputs!$B$3*(1+Inputs!$B$4)^35))</f>
        <v/>
      </c>
      <c r="AM72" s="16">
        <f>IF(OR(37&gt;Inputs!$B$5,$B72=""),"",MAX(0,AL72*(1+INDEX('Annual Returns'!$B$4:$B$157,MATCH($A72+36,'Annual Returns'!$A$4:$A$157,0)))-Inputs!$B$2*Inputs!$B$3*(1+Inputs!$B$4)^36))</f>
        <v/>
      </c>
      <c r="AN72" s="16">
        <f>IF(OR(38&gt;Inputs!$B$5,$B72=""),"",MAX(0,AM72*(1+INDEX('Annual Returns'!$B$4:$B$157,MATCH($A72+37,'Annual Returns'!$A$4:$A$157,0)))-Inputs!$B$2*Inputs!$B$3*(1+Inputs!$B$4)^37))</f>
        <v/>
      </c>
      <c r="AO72" s="16">
        <f>IF(OR(39&gt;Inputs!$B$5,$B72=""),"",MAX(0,AN72*(1+INDEX('Annual Returns'!$B$4:$B$157,MATCH($A72+38,'Annual Returns'!$A$4:$A$157,0)))-Inputs!$B$2*Inputs!$B$3*(1+Inputs!$B$4)^38))</f>
        <v/>
      </c>
      <c r="AP72" s="16">
        <f>IF(OR(40&gt;Inputs!$B$5,$B72=""),"",MAX(0,AO72*(1+INDEX('Annual Returns'!$B$4:$B$157,MATCH($A72+39,'Annual Returns'!$A$4:$A$157,0)))-Inputs!$B$2*Inputs!$B$3*(1+Inputs!$B$4)^39))</f>
        <v/>
      </c>
      <c r="AQ72" s="16">
        <f>IF(OR(41&gt;Inputs!$B$5,$B72=""),"",MAX(0,AP72*(1+INDEX('Annual Returns'!$B$4:$B$157,MATCH($A72+40,'Annual Returns'!$A$4:$A$157,0)))-Inputs!$B$2*Inputs!$B$3*(1+Inputs!$B$4)^40))</f>
        <v/>
      </c>
      <c r="AR72" s="16">
        <f>IF(OR(42&gt;Inputs!$B$5,$B72=""),"",MAX(0,AQ72*(1+INDEX('Annual Returns'!$B$4:$B$157,MATCH($A72+41,'Annual Returns'!$A$4:$A$157,0)))-Inputs!$B$2*Inputs!$B$3*(1+Inputs!$B$4)^41))</f>
        <v/>
      </c>
      <c r="AS72" s="16">
        <f>IF(OR(43&gt;Inputs!$B$5,$B72=""),"",MAX(0,AR72*(1+INDEX('Annual Returns'!$B$4:$B$157,MATCH($A72+42,'Annual Returns'!$A$4:$A$157,0)))-Inputs!$B$2*Inputs!$B$3*(1+Inputs!$B$4)^42))</f>
        <v/>
      </c>
      <c r="AT72" s="16">
        <f>IF(OR(44&gt;Inputs!$B$5,$B72=""),"",MAX(0,AS72*(1+INDEX('Annual Returns'!$B$4:$B$157,MATCH($A72+43,'Annual Returns'!$A$4:$A$157,0)))-Inputs!$B$2*Inputs!$B$3*(1+Inputs!$B$4)^43))</f>
        <v/>
      </c>
      <c r="AU72" s="16">
        <f>IF(OR(45&gt;Inputs!$B$5,$B72=""),"",MAX(0,AT72*(1+INDEX('Annual Returns'!$B$4:$B$157,MATCH($A72+44,'Annual Returns'!$A$4:$A$157,0)))-Inputs!$B$2*Inputs!$B$3*(1+Inputs!$B$4)^44))</f>
        <v/>
      </c>
      <c r="AV72" s="16">
        <f>IF(OR(46&gt;Inputs!$B$5,$B72=""),"",MAX(0,AU72*(1+INDEX('Annual Returns'!$B$4:$B$157,MATCH($A72+45,'Annual Returns'!$A$4:$A$157,0)))-Inputs!$B$2*Inputs!$B$3*(1+Inputs!$B$4)^45))</f>
        <v/>
      </c>
      <c r="AW72" s="16">
        <f>IF(OR(47&gt;Inputs!$B$5,$B72=""),"",MAX(0,AV72*(1+INDEX('Annual Returns'!$B$4:$B$157,MATCH($A72+46,'Annual Returns'!$A$4:$A$157,0)))-Inputs!$B$2*Inputs!$B$3*(1+Inputs!$B$4)^46))</f>
        <v/>
      </c>
      <c r="AX72" s="16">
        <f>IF(OR(48&gt;Inputs!$B$5,$B72=""),"",MAX(0,AW72*(1+INDEX('Annual Returns'!$B$4:$B$157,MATCH($A72+47,'Annual Returns'!$A$4:$A$157,0)))-Inputs!$B$2*Inputs!$B$3*(1+Inputs!$B$4)^47))</f>
        <v/>
      </c>
      <c r="AY72" s="16">
        <f>IF(OR(49&gt;Inputs!$B$5,$B72=""),"",MAX(0,AX72*(1+INDEX('Annual Returns'!$B$4:$B$157,MATCH($A72+48,'Annual Returns'!$A$4:$A$157,0)))-Inputs!$B$2*Inputs!$B$3*(1+Inputs!$B$4)^48))</f>
        <v/>
      </c>
      <c r="AZ72" s="16">
        <f>IF(OR(50&gt;Inputs!$B$5,$B72=""),"",MAX(0,AY72*(1+INDEX('Annual Returns'!$B$4:$B$157,MATCH($A72+49,'Annual Returns'!$A$4:$A$157,0)))-Inputs!$B$2*Inputs!$B$3*(1+Inputs!$B$4)^49))</f>
        <v/>
      </c>
      <c r="BA72" s="16">
        <f>IF(B72="","",INDEX(C72:AZ72,Inputs!$B$5))</f>
        <v/>
      </c>
      <c r="BB72">
        <f>IF(BA72="","",IF(BA72&gt;0,1,0))</f>
        <v/>
      </c>
      <c r="BC72">
        <f>IF(BB72="","",IF(BB72=1,"",MATCH(0,C72:AZ72,0)))</f>
        <v/>
      </c>
    </row>
    <row r="73">
      <c r="A73" t="n">
        <v>1941</v>
      </c>
      <c r="B73" s="16">
        <f>IF(OR($A73+Inputs!$B$5-1&gt;Inputs!$B$7,Inputs!$B$5&gt;50),"",Inputs!$B$2)</f>
        <v/>
      </c>
      <c r="C73" s="16">
        <f>IF(OR(1&gt;Inputs!$B$5,$B73=""),"",MAX(0,B73*(1+INDEX('Annual Returns'!$B$4:$B$157,MATCH($A73+0,'Annual Returns'!$A$4:$A$157,0)))-Inputs!$B$2*Inputs!$B$3*(1+Inputs!$B$4)^0))</f>
        <v/>
      </c>
      <c r="D73" s="16">
        <f>IF(OR(2&gt;Inputs!$B$5,$B73=""),"",MAX(0,C73*(1+INDEX('Annual Returns'!$B$4:$B$157,MATCH($A73+1,'Annual Returns'!$A$4:$A$157,0)))-Inputs!$B$2*Inputs!$B$3*(1+Inputs!$B$4)^1))</f>
        <v/>
      </c>
      <c r="E73" s="16">
        <f>IF(OR(3&gt;Inputs!$B$5,$B73=""),"",MAX(0,D73*(1+INDEX('Annual Returns'!$B$4:$B$157,MATCH($A73+2,'Annual Returns'!$A$4:$A$157,0)))-Inputs!$B$2*Inputs!$B$3*(1+Inputs!$B$4)^2))</f>
        <v/>
      </c>
      <c r="F73" s="16">
        <f>IF(OR(4&gt;Inputs!$B$5,$B73=""),"",MAX(0,E73*(1+INDEX('Annual Returns'!$B$4:$B$157,MATCH($A73+3,'Annual Returns'!$A$4:$A$157,0)))-Inputs!$B$2*Inputs!$B$3*(1+Inputs!$B$4)^3))</f>
        <v/>
      </c>
      <c r="G73" s="16">
        <f>IF(OR(5&gt;Inputs!$B$5,$B73=""),"",MAX(0,F73*(1+INDEX('Annual Returns'!$B$4:$B$157,MATCH($A73+4,'Annual Returns'!$A$4:$A$157,0)))-Inputs!$B$2*Inputs!$B$3*(1+Inputs!$B$4)^4))</f>
        <v/>
      </c>
      <c r="H73" s="16">
        <f>IF(OR(6&gt;Inputs!$B$5,$B73=""),"",MAX(0,G73*(1+INDEX('Annual Returns'!$B$4:$B$157,MATCH($A73+5,'Annual Returns'!$A$4:$A$157,0)))-Inputs!$B$2*Inputs!$B$3*(1+Inputs!$B$4)^5))</f>
        <v/>
      </c>
      <c r="I73" s="16">
        <f>IF(OR(7&gt;Inputs!$B$5,$B73=""),"",MAX(0,H73*(1+INDEX('Annual Returns'!$B$4:$B$157,MATCH($A73+6,'Annual Returns'!$A$4:$A$157,0)))-Inputs!$B$2*Inputs!$B$3*(1+Inputs!$B$4)^6))</f>
        <v/>
      </c>
      <c r="J73" s="16">
        <f>IF(OR(8&gt;Inputs!$B$5,$B73=""),"",MAX(0,I73*(1+INDEX('Annual Returns'!$B$4:$B$157,MATCH($A73+7,'Annual Returns'!$A$4:$A$157,0)))-Inputs!$B$2*Inputs!$B$3*(1+Inputs!$B$4)^7))</f>
        <v/>
      </c>
      <c r="K73" s="16">
        <f>IF(OR(9&gt;Inputs!$B$5,$B73=""),"",MAX(0,J73*(1+INDEX('Annual Returns'!$B$4:$B$157,MATCH($A73+8,'Annual Returns'!$A$4:$A$157,0)))-Inputs!$B$2*Inputs!$B$3*(1+Inputs!$B$4)^8))</f>
        <v/>
      </c>
      <c r="L73" s="16">
        <f>IF(OR(10&gt;Inputs!$B$5,$B73=""),"",MAX(0,K73*(1+INDEX('Annual Returns'!$B$4:$B$157,MATCH($A73+9,'Annual Returns'!$A$4:$A$157,0)))-Inputs!$B$2*Inputs!$B$3*(1+Inputs!$B$4)^9))</f>
        <v/>
      </c>
      <c r="M73" s="16">
        <f>IF(OR(11&gt;Inputs!$B$5,$B73=""),"",MAX(0,L73*(1+INDEX('Annual Returns'!$B$4:$B$157,MATCH($A73+10,'Annual Returns'!$A$4:$A$157,0)))-Inputs!$B$2*Inputs!$B$3*(1+Inputs!$B$4)^10))</f>
        <v/>
      </c>
      <c r="N73" s="16">
        <f>IF(OR(12&gt;Inputs!$B$5,$B73=""),"",MAX(0,M73*(1+INDEX('Annual Returns'!$B$4:$B$157,MATCH($A73+11,'Annual Returns'!$A$4:$A$157,0)))-Inputs!$B$2*Inputs!$B$3*(1+Inputs!$B$4)^11))</f>
        <v/>
      </c>
      <c r="O73" s="16">
        <f>IF(OR(13&gt;Inputs!$B$5,$B73=""),"",MAX(0,N73*(1+INDEX('Annual Returns'!$B$4:$B$157,MATCH($A73+12,'Annual Returns'!$A$4:$A$157,0)))-Inputs!$B$2*Inputs!$B$3*(1+Inputs!$B$4)^12))</f>
        <v/>
      </c>
      <c r="P73" s="16">
        <f>IF(OR(14&gt;Inputs!$B$5,$B73=""),"",MAX(0,O73*(1+INDEX('Annual Returns'!$B$4:$B$157,MATCH($A73+13,'Annual Returns'!$A$4:$A$157,0)))-Inputs!$B$2*Inputs!$B$3*(1+Inputs!$B$4)^13))</f>
        <v/>
      </c>
      <c r="Q73" s="16">
        <f>IF(OR(15&gt;Inputs!$B$5,$B73=""),"",MAX(0,P73*(1+INDEX('Annual Returns'!$B$4:$B$157,MATCH($A73+14,'Annual Returns'!$A$4:$A$157,0)))-Inputs!$B$2*Inputs!$B$3*(1+Inputs!$B$4)^14))</f>
        <v/>
      </c>
      <c r="R73" s="16">
        <f>IF(OR(16&gt;Inputs!$B$5,$B73=""),"",MAX(0,Q73*(1+INDEX('Annual Returns'!$B$4:$B$157,MATCH($A73+15,'Annual Returns'!$A$4:$A$157,0)))-Inputs!$B$2*Inputs!$B$3*(1+Inputs!$B$4)^15))</f>
        <v/>
      </c>
      <c r="S73" s="16">
        <f>IF(OR(17&gt;Inputs!$B$5,$B73=""),"",MAX(0,R73*(1+INDEX('Annual Returns'!$B$4:$B$157,MATCH($A73+16,'Annual Returns'!$A$4:$A$157,0)))-Inputs!$B$2*Inputs!$B$3*(1+Inputs!$B$4)^16))</f>
        <v/>
      </c>
      <c r="T73" s="16">
        <f>IF(OR(18&gt;Inputs!$B$5,$B73=""),"",MAX(0,S73*(1+INDEX('Annual Returns'!$B$4:$B$157,MATCH($A73+17,'Annual Returns'!$A$4:$A$157,0)))-Inputs!$B$2*Inputs!$B$3*(1+Inputs!$B$4)^17))</f>
        <v/>
      </c>
      <c r="U73" s="16">
        <f>IF(OR(19&gt;Inputs!$B$5,$B73=""),"",MAX(0,T73*(1+INDEX('Annual Returns'!$B$4:$B$157,MATCH($A73+18,'Annual Returns'!$A$4:$A$157,0)))-Inputs!$B$2*Inputs!$B$3*(1+Inputs!$B$4)^18))</f>
        <v/>
      </c>
      <c r="V73" s="16">
        <f>IF(OR(20&gt;Inputs!$B$5,$B73=""),"",MAX(0,U73*(1+INDEX('Annual Returns'!$B$4:$B$157,MATCH($A73+19,'Annual Returns'!$A$4:$A$157,0)))-Inputs!$B$2*Inputs!$B$3*(1+Inputs!$B$4)^19))</f>
        <v/>
      </c>
      <c r="W73" s="16">
        <f>IF(OR(21&gt;Inputs!$B$5,$B73=""),"",MAX(0,V73*(1+INDEX('Annual Returns'!$B$4:$B$157,MATCH($A73+20,'Annual Returns'!$A$4:$A$157,0)))-Inputs!$B$2*Inputs!$B$3*(1+Inputs!$B$4)^20))</f>
        <v/>
      </c>
      <c r="X73" s="16">
        <f>IF(OR(22&gt;Inputs!$B$5,$B73=""),"",MAX(0,W73*(1+INDEX('Annual Returns'!$B$4:$B$157,MATCH($A73+21,'Annual Returns'!$A$4:$A$157,0)))-Inputs!$B$2*Inputs!$B$3*(1+Inputs!$B$4)^21))</f>
        <v/>
      </c>
      <c r="Y73" s="16">
        <f>IF(OR(23&gt;Inputs!$B$5,$B73=""),"",MAX(0,X73*(1+INDEX('Annual Returns'!$B$4:$B$157,MATCH($A73+22,'Annual Returns'!$A$4:$A$157,0)))-Inputs!$B$2*Inputs!$B$3*(1+Inputs!$B$4)^22))</f>
        <v/>
      </c>
      <c r="Z73" s="16">
        <f>IF(OR(24&gt;Inputs!$B$5,$B73=""),"",MAX(0,Y73*(1+INDEX('Annual Returns'!$B$4:$B$157,MATCH($A73+23,'Annual Returns'!$A$4:$A$157,0)))-Inputs!$B$2*Inputs!$B$3*(1+Inputs!$B$4)^23))</f>
        <v/>
      </c>
      <c r="AA73" s="16">
        <f>IF(OR(25&gt;Inputs!$B$5,$B73=""),"",MAX(0,Z73*(1+INDEX('Annual Returns'!$B$4:$B$157,MATCH($A73+24,'Annual Returns'!$A$4:$A$157,0)))-Inputs!$B$2*Inputs!$B$3*(1+Inputs!$B$4)^24))</f>
        <v/>
      </c>
      <c r="AB73" s="16">
        <f>IF(OR(26&gt;Inputs!$B$5,$B73=""),"",MAX(0,AA73*(1+INDEX('Annual Returns'!$B$4:$B$157,MATCH($A73+25,'Annual Returns'!$A$4:$A$157,0)))-Inputs!$B$2*Inputs!$B$3*(1+Inputs!$B$4)^25))</f>
        <v/>
      </c>
      <c r="AC73" s="16">
        <f>IF(OR(27&gt;Inputs!$B$5,$B73=""),"",MAX(0,AB73*(1+INDEX('Annual Returns'!$B$4:$B$157,MATCH($A73+26,'Annual Returns'!$A$4:$A$157,0)))-Inputs!$B$2*Inputs!$B$3*(1+Inputs!$B$4)^26))</f>
        <v/>
      </c>
      <c r="AD73" s="16">
        <f>IF(OR(28&gt;Inputs!$B$5,$B73=""),"",MAX(0,AC73*(1+INDEX('Annual Returns'!$B$4:$B$157,MATCH($A73+27,'Annual Returns'!$A$4:$A$157,0)))-Inputs!$B$2*Inputs!$B$3*(1+Inputs!$B$4)^27))</f>
        <v/>
      </c>
      <c r="AE73" s="16">
        <f>IF(OR(29&gt;Inputs!$B$5,$B73=""),"",MAX(0,AD73*(1+INDEX('Annual Returns'!$B$4:$B$157,MATCH($A73+28,'Annual Returns'!$A$4:$A$157,0)))-Inputs!$B$2*Inputs!$B$3*(1+Inputs!$B$4)^28))</f>
        <v/>
      </c>
      <c r="AF73" s="16">
        <f>IF(OR(30&gt;Inputs!$B$5,$B73=""),"",MAX(0,AE73*(1+INDEX('Annual Returns'!$B$4:$B$157,MATCH($A73+29,'Annual Returns'!$A$4:$A$157,0)))-Inputs!$B$2*Inputs!$B$3*(1+Inputs!$B$4)^29))</f>
        <v/>
      </c>
      <c r="AG73" s="16">
        <f>IF(OR(31&gt;Inputs!$B$5,$B73=""),"",MAX(0,AF73*(1+INDEX('Annual Returns'!$B$4:$B$157,MATCH($A73+30,'Annual Returns'!$A$4:$A$157,0)))-Inputs!$B$2*Inputs!$B$3*(1+Inputs!$B$4)^30))</f>
        <v/>
      </c>
      <c r="AH73" s="16">
        <f>IF(OR(32&gt;Inputs!$B$5,$B73=""),"",MAX(0,AG73*(1+INDEX('Annual Returns'!$B$4:$B$157,MATCH($A73+31,'Annual Returns'!$A$4:$A$157,0)))-Inputs!$B$2*Inputs!$B$3*(1+Inputs!$B$4)^31))</f>
        <v/>
      </c>
      <c r="AI73" s="16">
        <f>IF(OR(33&gt;Inputs!$B$5,$B73=""),"",MAX(0,AH73*(1+INDEX('Annual Returns'!$B$4:$B$157,MATCH($A73+32,'Annual Returns'!$A$4:$A$157,0)))-Inputs!$B$2*Inputs!$B$3*(1+Inputs!$B$4)^32))</f>
        <v/>
      </c>
      <c r="AJ73" s="16">
        <f>IF(OR(34&gt;Inputs!$B$5,$B73=""),"",MAX(0,AI73*(1+INDEX('Annual Returns'!$B$4:$B$157,MATCH($A73+33,'Annual Returns'!$A$4:$A$157,0)))-Inputs!$B$2*Inputs!$B$3*(1+Inputs!$B$4)^33))</f>
        <v/>
      </c>
      <c r="AK73" s="16">
        <f>IF(OR(35&gt;Inputs!$B$5,$B73=""),"",MAX(0,AJ73*(1+INDEX('Annual Returns'!$B$4:$B$157,MATCH($A73+34,'Annual Returns'!$A$4:$A$157,0)))-Inputs!$B$2*Inputs!$B$3*(1+Inputs!$B$4)^34))</f>
        <v/>
      </c>
      <c r="AL73" s="16">
        <f>IF(OR(36&gt;Inputs!$B$5,$B73=""),"",MAX(0,AK73*(1+INDEX('Annual Returns'!$B$4:$B$157,MATCH($A73+35,'Annual Returns'!$A$4:$A$157,0)))-Inputs!$B$2*Inputs!$B$3*(1+Inputs!$B$4)^35))</f>
        <v/>
      </c>
      <c r="AM73" s="16">
        <f>IF(OR(37&gt;Inputs!$B$5,$B73=""),"",MAX(0,AL73*(1+INDEX('Annual Returns'!$B$4:$B$157,MATCH($A73+36,'Annual Returns'!$A$4:$A$157,0)))-Inputs!$B$2*Inputs!$B$3*(1+Inputs!$B$4)^36))</f>
        <v/>
      </c>
      <c r="AN73" s="16">
        <f>IF(OR(38&gt;Inputs!$B$5,$B73=""),"",MAX(0,AM73*(1+INDEX('Annual Returns'!$B$4:$B$157,MATCH($A73+37,'Annual Returns'!$A$4:$A$157,0)))-Inputs!$B$2*Inputs!$B$3*(1+Inputs!$B$4)^37))</f>
        <v/>
      </c>
      <c r="AO73" s="16">
        <f>IF(OR(39&gt;Inputs!$B$5,$B73=""),"",MAX(0,AN73*(1+INDEX('Annual Returns'!$B$4:$B$157,MATCH($A73+38,'Annual Returns'!$A$4:$A$157,0)))-Inputs!$B$2*Inputs!$B$3*(1+Inputs!$B$4)^38))</f>
        <v/>
      </c>
      <c r="AP73" s="16">
        <f>IF(OR(40&gt;Inputs!$B$5,$B73=""),"",MAX(0,AO73*(1+INDEX('Annual Returns'!$B$4:$B$157,MATCH($A73+39,'Annual Returns'!$A$4:$A$157,0)))-Inputs!$B$2*Inputs!$B$3*(1+Inputs!$B$4)^39))</f>
        <v/>
      </c>
      <c r="AQ73" s="16">
        <f>IF(OR(41&gt;Inputs!$B$5,$B73=""),"",MAX(0,AP73*(1+INDEX('Annual Returns'!$B$4:$B$157,MATCH($A73+40,'Annual Returns'!$A$4:$A$157,0)))-Inputs!$B$2*Inputs!$B$3*(1+Inputs!$B$4)^40))</f>
        <v/>
      </c>
      <c r="AR73" s="16">
        <f>IF(OR(42&gt;Inputs!$B$5,$B73=""),"",MAX(0,AQ73*(1+INDEX('Annual Returns'!$B$4:$B$157,MATCH($A73+41,'Annual Returns'!$A$4:$A$157,0)))-Inputs!$B$2*Inputs!$B$3*(1+Inputs!$B$4)^41))</f>
        <v/>
      </c>
      <c r="AS73" s="16">
        <f>IF(OR(43&gt;Inputs!$B$5,$B73=""),"",MAX(0,AR73*(1+INDEX('Annual Returns'!$B$4:$B$157,MATCH($A73+42,'Annual Returns'!$A$4:$A$157,0)))-Inputs!$B$2*Inputs!$B$3*(1+Inputs!$B$4)^42))</f>
        <v/>
      </c>
      <c r="AT73" s="16">
        <f>IF(OR(44&gt;Inputs!$B$5,$B73=""),"",MAX(0,AS73*(1+INDEX('Annual Returns'!$B$4:$B$157,MATCH($A73+43,'Annual Returns'!$A$4:$A$157,0)))-Inputs!$B$2*Inputs!$B$3*(1+Inputs!$B$4)^43))</f>
        <v/>
      </c>
      <c r="AU73" s="16">
        <f>IF(OR(45&gt;Inputs!$B$5,$B73=""),"",MAX(0,AT73*(1+INDEX('Annual Returns'!$B$4:$B$157,MATCH($A73+44,'Annual Returns'!$A$4:$A$157,0)))-Inputs!$B$2*Inputs!$B$3*(1+Inputs!$B$4)^44))</f>
        <v/>
      </c>
      <c r="AV73" s="16">
        <f>IF(OR(46&gt;Inputs!$B$5,$B73=""),"",MAX(0,AU73*(1+INDEX('Annual Returns'!$B$4:$B$157,MATCH($A73+45,'Annual Returns'!$A$4:$A$157,0)))-Inputs!$B$2*Inputs!$B$3*(1+Inputs!$B$4)^45))</f>
        <v/>
      </c>
      <c r="AW73" s="16">
        <f>IF(OR(47&gt;Inputs!$B$5,$B73=""),"",MAX(0,AV73*(1+INDEX('Annual Returns'!$B$4:$B$157,MATCH($A73+46,'Annual Returns'!$A$4:$A$157,0)))-Inputs!$B$2*Inputs!$B$3*(1+Inputs!$B$4)^46))</f>
        <v/>
      </c>
      <c r="AX73" s="16">
        <f>IF(OR(48&gt;Inputs!$B$5,$B73=""),"",MAX(0,AW73*(1+INDEX('Annual Returns'!$B$4:$B$157,MATCH($A73+47,'Annual Returns'!$A$4:$A$157,0)))-Inputs!$B$2*Inputs!$B$3*(1+Inputs!$B$4)^47))</f>
        <v/>
      </c>
      <c r="AY73" s="16">
        <f>IF(OR(49&gt;Inputs!$B$5,$B73=""),"",MAX(0,AX73*(1+INDEX('Annual Returns'!$B$4:$B$157,MATCH($A73+48,'Annual Returns'!$A$4:$A$157,0)))-Inputs!$B$2*Inputs!$B$3*(1+Inputs!$B$4)^48))</f>
        <v/>
      </c>
      <c r="AZ73" s="16">
        <f>IF(OR(50&gt;Inputs!$B$5,$B73=""),"",MAX(0,AY73*(1+INDEX('Annual Returns'!$B$4:$B$157,MATCH($A73+49,'Annual Returns'!$A$4:$A$157,0)))-Inputs!$B$2*Inputs!$B$3*(1+Inputs!$B$4)^49))</f>
        <v/>
      </c>
      <c r="BA73" s="16">
        <f>IF(B73="","",INDEX(C73:AZ73,Inputs!$B$5))</f>
        <v/>
      </c>
      <c r="BB73">
        <f>IF(BA73="","",IF(BA73&gt;0,1,0))</f>
        <v/>
      </c>
      <c r="BC73">
        <f>IF(BB73="","",IF(BB73=1,"",MATCH(0,C73:AZ73,0)))</f>
        <v/>
      </c>
    </row>
    <row r="74">
      <c r="A74" t="n">
        <v>1942</v>
      </c>
      <c r="B74" s="16">
        <f>IF(OR($A74+Inputs!$B$5-1&gt;Inputs!$B$7,Inputs!$B$5&gt;50),"",Inputs!$B$2)</f>
        <v/>
      </c>
      <c r="C74" s="16">
        <f>IF(OR(1&gt;Inputs!$B$5,$B74=""),"",MAX(0,B74*(1+INDEX('Annual Returns'!$B$4:$B$157,MATCH($A74+0,'Annual Returns'!$A$4:$A$157,0)))-Inputs!$B$2*Inputs!$B$3*(1+Inputs!$B$4)^0))</f>
        <v/>
      </c>
      <c r="D74" s="16">
        <f>IF(OR(2&gt;Inputs!$B$5,$B74=""),"",MAX(0,C74*(1+INDEX('Annual Returns'!$B$4:$B$157,MATCH($A74+1,'Annual Returns'!$A$4:$A$157,0)))-Inputs!$B$2*Inputs!$B$3*(1+Inputs!$B$4)^1))</f>
        <v/>
      </c>
      <c r="E74" s="16">
        <f>IF(OR(3&gt;Inputs!$B$5,$B74=""),"",MAX(0,D74*(1+INDEX('Annual Returns'!$B$4:$B$157,MATCH($A74+2,'Annual Returns'!$A$4:$A$157,0)))-Inputs!$B$2*Inputs!$B$3*(1+Inputs!$B$4)^2))</f>
        <v/>
      </c>
      <c r="F74" s="16">
        <f>IF(OR(4&gt;Inputs!$B$5,$B74=""),"",MAX(0,E74*(1+INDEX('Annual Returns'!$B$4:$B$157,MATCH($A74+3,'Annual Returns'!$A$4:$A$157,0)))-Inputs!$B$2*Inputs!$B$3*(1+Inputs!$B$4)^3))</f>
        <v/>
      </c>
      <c r="G74" s="16">
        <f>IF(OR(5&gt;Inputs!$B$5,$B74=""),"",MAX(0,F74*(1+INDEX('Annual Returns'!$B$4:$B$157,MATCH($A74+4,'Annual Returns'!$A$4:$A$157,0)))-Inputs!$B$2*Inputs!$B$3*(1+Inputs!$B$4)^4))</f>
        <v/>
      </c>
      <c r="H74" s="16">
        <f>IF(OR(6&gt;Inputs!$B$5,$B74=""),"",MAX(0,G74*(1+INDEX('Annual Returns'!$B$4:$B$157,MATCH($A74+5,'Annual Returns'!$A$4:$A$157,0)))-Inputs!$B$2*Inputs!$B$3*(1+Inputs!$B$4)^5))</f>
        <v/>
      </c>
      <c r="I74" s="16">
        <f>IF(OR(7&gt;Inputs!$B$5,$B74=""),"",MAX(0,H74*(1+INDEX('Annual Returns'!$B$4:$B$157,MATCH($A74+6,'Annual Returns'!$A$4:$A$157,0)))-Inputs!$B$2*Inputs!$B$3*(1+Inputs!$B$4)^6))</f>
        <v/>
      </c>
      <c r="J74" s="16">
        <f>IF(OR(8&gt;Inputs!$B$5,$B74=""),"",MAX(0,I74*(1+INDEX('Annual Returns'!$B$4:$B$157,MATCH($A74+7,'Annual Returns'!$A$4:$A$157,0)))-Inputs!$B$2*Inputs!$B$3*(1+Inputs!$B$4)^7))</f>
        <v/>
      </c>
      <c r="K74" s="16">
        <f>IF(OR(9&gt;Inputs!$B$5,$B74=""),"",MAX(0,J74*(1+INDEX('Annual Returns'!$B$4:$B$157,MATCH($A74+8,'Annual Returns'!$A$4:$A$157,0)))-Inputs!$B$2*Inputs!$B$3*(1+Inputs!$B$4)^8))</f>
        <v/>
      </c>
      <c r="L74" s="16">
        <f>IF(OR(10&gt;Inputs!$B$5,$B74=""),"",MAX(0,K74*(1+INDEX('Annual Returns'!$B$4:$B$157,MATCH($A74+9,'Annual Returns'!$A$4:$A$157,0)))-Inputs!$B$2*Inputs!$B$3*(1+Inputs!$B$4)^9))</f>
        <v/>
      </c>
      <c r="M74" s="16">
        <f>IF(OR(11&gt;Inputs!$B$5,$B74=""),"",MAX(0,L74*(1+INDEX('Annual Returns'!$B$4:$B$157,MATCH($A74+10,'Annual Returns'!$A$4:$A$157,0)))-Inputs!$B$2*Inputs!$B$3*(1+Inputs!$B$4)^10))</f>
        <v/>
      </c>
      <c r="N74" s="16">
        <f>IF(OR(12&gt;Inputs!$B$5,$B74=""),"",MAX(0,M74*(1+INDEX('Annual Returns'!$B$4:$B$157,MATCH($A74+11,'Annual Returns'!$A$4:$A$157,0)))-Inputs!$B$2*Inputs!$B$3*(1+Inputs!$B$4)^11))</f>
        <v/>
      </c>
      <c r="O74" s="16">
        <f>IF(OR(13&gt;Inputs!$B$5,$B74=""),"",MAX(0,N74*(1+INDEX('Annual Returns'!$B$4:$B$157,MATCH($A74+12,'Annual Returns'!$A$4:$A$157,0)))-Inputs!$B$2*Inputs!$B$3*(1+Inputs!$B$4)^12))</f>
        <v/>
      </c>
      <c r="P74" s="16">
        <f>IF(OR(14&gt;Inputs!$B$5,$B74=""),"",MAX(0,O74*(1+INDEX('Annual Returns'!$B$4:$B$157,MATCH($A74+13,'Annual Returns'!$A$4:$A$157,0)))-Inputs!$B$2*Inputs!$B$3*(1+Inputs!$B$4)^13))</f>
        <v/>
      </c>
      <c r="Q74" s="16">
        <f>IF(OR(15&gt;Inputs!$B$5,$B74=""),"",MAX(0,P74*(1+INDEX('Annual Returns'!$B$4:$B$157,MATCH($A74+14,'Annual Returns'!$A$4:$A$157,0)))-Inputs!$B$2*Inputs!$B$3*(1+Inputs!$B$4)^14))</f>
        <v/>
      </c>
      <c r="R74" s="16">
        <f>IF(OR(16&gt;Inputs!$B$5,$B74=""),"",MAX(0,Q74*(1+INDEX('Annual Returns'!$B$4:$B$157,MATCH($A74+15,'Annual Returns'!$A$4:$A$157,0)))-Inputs!$B$2*Inputs!$B$3*(1+Inputs!$B$4)^15))</f>
        <v/>
      </c>
      <c r="S74" s="16">
        <f>IF(OR(17&gt;Inputs!$B$5,$B74=""),"",MAX(0,R74*(1+INDEX('Annual Returns'!$B$4:$B$157,MATCH($A74+16,'Annual Returns'!$A$4:$A$157,0)))-Inputs!$B$2*Inputs!$B$3*(1+Inputs!$B$4)^16))</f>
        <v/>
      </c>
      <c r="T74" s="16">
        <f>IF(OR(18&gt;Inputs!$B$5,$B74=""),"",MAX(0,S74*(1+INDEX('Annual Returns'!$B$4:$B$157,MATCH($A74+17,'Annual Returns'!$A$4:$A$157,0)))-Inputs!$B$2*Inputs!$B$3*(1+Inputs!$B$4)^17))</f>
        <v/>
      </c>
      <c r="U74" s="16">
        <f>IF(OR(19&gt;Inputs!$B$5,$B74=""),"",MAX(0,T74*(1+INDEX('Annual Returns'!$B$4:$B$157,MATCH($A74+18,'Annual Returns'!$A$4:$A$157,0)))-Inputs!$B$2*Inputs!$B$3*(1+Inputs!$B$4)^18))</f>
        <v/>
      </c>
      <c r="V74" s="16">
        <f>IF(OR(20&gt;Inputs!$B$5,$B74=""),"",MAX(0,U74*(1+INDEX('Annual Returns'!$B$4:$B$157,MATCH($A74+19,'Annual Returns'!$A$4:$A$157,0)))-Inputs!$B$2*Inputs!$B$3*(1+Inputs!$B$4)^19))</f>
        <v/>
      </c>
      <c r="W74" s="16">
        <f>IF(OR(21&gt;Inputs!$B$5,$B74=""),"",MAX(0,V74*(1+INDEX('Annual Returns'!$B$4:$B$157,MATCH($A74+20,'Annual Returns'!$A$4:$A$157,0)))-Inputs!$B$2*Inputs!$B$3*(1+Inputs!$B$4)^20))</f>
        <v/>
      </c>
      <c r="X74" s="16">
        <f>IF(OR(22&gt;Inputs!$B$5,$B74=""),"",MAX(0,W74*(1+INDEX('Annual Returns'!$B$4:$B$157,MATCH($A74+21,'Annual Returns'!$A$4:$A$157,0)))-Inputs!$B$2*Inputs!$B$3*(1+Inputs!$B$4)^21))</f>
        <v/>
      </c>
      <c r="Y74" s="16">
        <f>IF(OR(23&gt;Inputs!$B$5,$B74=""),"",MAX(0,X74*(1+INDEX('Annual Returns'!$B$4:$B$157,MATCH($A74+22,'Annual Returns'!$A$4:$A$157,0)))-Inputs!$B$2*Inputs!$B$3*(1+Inputs!$B$4)^22))</f>
        <v/>
      </c>
      <c r="Z74" s="16">
        <f>IF(OR(24&gt;Inputs!$B$5,$B74=""),"",MAX(0,Y74*(1+INDEX('Annual Returns'!$B$4:$B$157,MATCH($A74+23,'Annual Returns'!$A$4:$A$157,0)))-Inputs!$B$2*Inputs!$B$3*(1+Inputs!$B$4)^23))</f>
        <v/>
      </c>
      <c r="AA74" s="16">
        <f>IF(OR(25&gt;Inputs!$B$5,$B74=""),"",MAX(0,Z74*(1+INDEX('Annual Returns'!$B$4:$B$157,MATCH($A74+24,'Annual Returns'!$A$4:$A$157,0)))-Inputs!$B$2*Inputs!$B$3*(1+Inputs!$B$4)^24))</f>
        <v/>
      </c>
      <c r="AB74" s="16">
        <f>IF(OR(26&gt;Inputs!$B$5,$B74=""),"",MAX(0,AA74*(1+INDEX('Annual Returns'!$B$4:$B$157,MATCH($A74+25,'Annual Returns'!$A$4:$A$157,0)))-Inputs!$B$2*Inputs!$B$3*(1+Inputs!$B$4)^25))</f>
        <v/>
      </c>
      <c r="AC74" s="16">
        <f>IF(OR(27&gt;Inputs!$B$5,$B74=""),"",MAX(0,AB74*(1+INDEX('Annual Returns'!$B$4:$B$157,MATCH($A74+26,'Annual Returns'!$A$4:$A$157,0)))-Inputs!$B$2*Inputs!$B$3*(1+Inputs!$B$4)^26))</f>
        <v/>
      </c>
      <c r="AD74" s="16">
        <f>IF(OR(28&gt;Inputs!$B$5,$B74=""),"",MAX(0,AC74*(1+INDEX('Annual Returns'!$B$4:$B$157,MATCH($A74+27,'Annual Returns'!$A$4:$A$157,0)))-Inputs!$B$2*Inputs!$B$3*(1+Inputs!$B$4)^27))</f>
        <v/>
      </c>
      <c r="AE74" s="16">
        <f>IF(OR(29&gt;Inputs!$B$5,$B74=""),"",MAX(0,AD74*(1+INDEX('Annual Returns'!$B$4:$B$157,MATCH($A74+28,'Annual Returns'!$A$4:$A$157,0)))-Inputs!$B$2*Inputs!$B$3*(1+Inputs!$B$4)^28))</f>
        <v/>
      </c>
      <c r="AF74" s="16">
        <f>IF(OR(30&gt;Inputs!$B$5,$B74=""),"",MAX(0,AE74*(1+INDEX('Annual Returns'!$B$4:$B$157,MATCH($A74+29,'Annual Returns'!$A$4:$A$157,0)))-Inputs!$B$2*Inputs!$B$3*(1+Inputs!$B$4)^29))</f>
        <v/>
      </c>
      <c r="AG74" s="16">
        <f>IF(OR(31&gt;Inputs!$B$5,$B74=""),"",MAX(0,AF74*(1+INDEX('Annual Returns'!$B$4:$B$157,MATCH($A74+30,'Annual Returns'!$A$4:$A$157,0)))-Inputs!$B$2*Inputs!$B$3*(1+Inputs!$B$4)^30))</f>
        <v/>
      </c>
      <c r="AH74" s="16">
        <f>IF(OR(32&gt;Inputs!$B$5,$B74=""),"",MAX(0,AG74*(1+INDEX('Annual Returns'!$B$4:$B$157,MATCH($A74+31,'Annual Returns'!$A$4:$A$157,0)))-Inputs!$B$2*Inputs!$B$3*(1+Inputs!$B$4)^31))</f>
        <v/>
      </c>
      <c r="AI74" s="16">
        <f>IF(OR(33&gt;Inputs!$B$5,$B74=""),"",MAX(0,AH74*(1+INDEX('Annual Returns'!$B$4:$B$157,MATCH($A74+32,'Annual Returns'!$A$4:$A$157,0)))-Inputs!$B$2*Inputs!$B$3*(1+Inputs!$B$4)^32))</f>
        <v/>
      </c>
      <c r="AJ74" s="16">
        <f>IF(OR(34&gt;Inputs!$B$5,$B74=""),"",MAX(0,AI74*(1+INDEX('Annual Returns'!$B$4:$B$157,MATCH($A74+33,'Annual Returns'!$A$4:$A$157,0)))-Inputs!$B$2*Inputs!$B$3*(1+Inputs!$B$4)^33))</f>
        <v/>
      </c>
      <c r="AK74" s="16">
        <f>IF(OR(35&gt;Inputs!$B$5,$B74=""),"",MAX(0,AJ74*(1+INDEX('Annual Returns'!$B$4:$B$157,MATCH($A74+34,'Annual Returns'!$A$4:$A$157,0)))-Inputs!$B$2*Inputs!$B$3*(1+Inputs!$B$4)^34))</f>
        <v/>
      </c>
      <c r="AL74" s="16">
        <f>IF(OR(36&gt;Inputs!$B$5,$B74=""),"",MAX(0,AK74*(1+INDEX('Annual Returns'!$B$4:$B$157,MATCH($A74+35,'Annual Returns'!$A$4:$A$157,0)))-Inputs!$B$2*Inputs!$B$3*(1+Inputs!$B$4)^35))</f>
        <v/>
      </c>
      <c r="AM74" s="16">
        <f>IF(OR(37&gt;Inputs!$B$5,$B74=""),"",MAX(0,AL74*(1+INDEX('Annual Returns'!$B$4:$B$157,MATCH($A74+36,'Annual Returns'!$A$4:$A$157,0)))-Inputs!$B$2*Inputs!$B$3*(1+Inputs!$B$4)^36))</f>
        <v/>
      </c>
      <c r="AN74" s="16">
        <f>IF(OR(38&gt;Inputs!$B$5,$B74=""),"",MAX(0,AM74*(1+INDEX('Annual Returns'!$B$4:$B$157,MATCH($A74+37,'Annual Returns'!$A$4:$A$157,0)))-Inputs!$B$2*Inputs!$B$3*(1+Inputs!$B$4)^37))</f>
        <v/>
      </c>
      <c r="AO74" s="16">
        <f>IF(OR(39&gt;Inputs!$B$5,$B74=""),"",MAX(0,AN74*(1+INDEX('Annual Returns'!$B$4:$B$157,MATCH($A74+38,'Annual Returns'!$A$4:$A$157,0)))-Inputs!$B$2*Inputs!$B$3*(1+Inputs!$B$4)^38))</f>
        <v/>
      </c>
      <c r="AP74" s="16">
        <f>IF(OR(40&gt;Inputs!$B$5,$B74=""),"",MAX(0,AO74*(1+INDEX('Annual Returns'!$B$4:$B$157,MATCH($A74+39,'Annual Returns'!$A$4:$A$157,0)))-Inputs!$B$2*Inputs!$B$3*(1+Inputs!$B$4)^39))</f>
        <v/>
      </c>
      <c r="AQ74" s="16">
        <f>IF(OR(41&gt;Inputs!$B$5,$B74=""),"",MAX(0,AP74*(1+INDEX('Annual Returns'!$B$4:$B$157,MATCH($A74+40,'Annual Returns'!$A$4:$A$157,0)))-Inputs!$B$2*Inputs!$B$3*(1+Inputs!$B$4)^40))</f>
        <v/>
      </c>
      <c r="AR74" s="16">
        <f>IF(OR(42&gt;Inputs!$B$5,$B74=""),"",MAX(0,AQ74*(1+INDEX('Annual Returns'!$B$4:$B$157,MATCH($A74+41,'Annual Returns'!$A$4:$A$157,0)))-Inputs!$B$2*Inputs!$B$3*(1+Inputs!$B$4)^41))</f>
        <v/>
      </c>
      <c r="AS74" s="16">
        <f>IF(OR(43&gt;Inputs!$B$5,$B74=""),"",MAX(0,AR74*(1+INDEX('Annual Returns'!$B$4:$B$157,MATCH($A74+42,'Annual Returns'!$A$4:$A$157,0)))-Inputs!$B$2*Inputs!$B$3*(1+Inputs!$B$4)^42))</f>
        <v/>
      </c>
      <c r="AT74" s="16">
        <f>IF(OR(44&gt;Inputs!$B$5,$B74=""),"",MAX(0,AS74*(1+INDEX('Annual Returns'!$B$4:$B$157,MATCH($A74+43,'Annual Returns'!$A$4:$A$157,0)))-Inputs!$B$2*Inputs!$B$3*(1+Inputs!$B$4)^43))</f>
        <v/>
      </c>
      <c r="AU74" s="16">
        <f>IF(OR(45&gt;Inputs!$B$5,$B74=""),"",MAX(0,AT74*(1+INDEX('Annual Returns'!$B$4:$B$157,MATCH($A74+44,'Annual Returns'!$A$4:$A$157,0)))-Inputs!$B$2*Inputs!$B$3*(1+Inputs!$B$4)^44))</f>
        <v/>
      </c>
      <c r="AV74" s="16">
        <f>IF(OR(46&gt;Inputs!$B$5,$B74=""),"",MAX(0,AU74*(1+INDEX('Annual Returns'!$B$4:$B$157,MATCH($A74+45,'Annual Returns'!$A$4:$A$157,0)))-Inputs!$B$2*Inputs!$B$3*(1+Inputs!$B$4)^45))</f>
        <v/>
      </c>
      <c r="AW74" s="16">
        <f>IF(OR(47&gt;Inputs!$B$5,$B74=""),"",MAX(0,AV74*(1+INDEX('Annual Returns'!$B$4:$B$157,MATCH($A74+46,'Annual Returns'!$A$4:$A$157,0)))-Inputs!$B$2*Inputs!$B$3*(1+Inputs!$B$4)^46))</f>
        <v/>
      </c>
      <c r="AX74" s="16">
        <f>IF(OR(48&gt;Inputs!$B$5,$B74=""),"",MAX(0,AW74*(1+INDEX('Annual Returns'!$B$4:$B$157,MATCH($A74+47,'Annual Returns'!$A$4:$A$157,0)))-Inputs!$B$2*Inputs!$B$3*(1+Inputs!$B$4)^47))</f>
        <v/>
      </c>
      <c r="AY74" s="16">
        <f>IF(OR(49&gt;Inputs!$B$5,$B74=""),"",MAX(0,AX74*(1+INDEX('Annual Returns'!$B$4:$B$157,MATCH($A74+48,'Annual Returns'!$A$4:$A$157,0)))-Inputs!$B$2*Inputs!$B$3*(1+Inputs!$B$4)^48))</f>
        <v/>
      </c>
      <c r="AZ74" s="16">
        <f>IF(OR(50&gt;Inputs!$B$5,$B74=""),"",MAX(0,AY74*(1+INDEX('Annual Returns'!$B$4:$B$157,MATCH($A74+49,'Annual Returns'!$A$4:$A$157,0)))-Inputs!$B$2*Inputs!$B$3*(1+Inputs!$B$4)^49))</f>
        <v/>
      </c>
      <c r="BA74" s="16">
        <f>IF(B74="","",INDEX(C74:AZ74,Inputs!$B$5))</f>
        <v/>
      </c>
      <c r="BB74">
        <f>IF(BA74="","",IF(BA74&gt;0,1,0))</f>
        <v/>
      </c>
      <c r="BC74">
        <f>IF(BB74="","",IF(BB74=1,"",MATCH(0,C74:AZ74,0)))</f>
        <v/>
      </c>
    </row>
    <row r="75">
      <c r="A75" t="n">
        <v>1943</v>
      </c>
      <c r="B75" s="16">
        <f>IF(OR($A75+Inputs!$B$5-1&gt;Inputs!$B$7,Inputs!$B$5&gt;50),"",Inputs!$B$2)</f>
        <v/>
      </c>
      <c r="C75" s="16">
        <f>IF(OR(1&gt;Inputs!$B$5,$B75=""),"",MAX(0,B75*(1+INDEX('Annual Returns'!$B$4:$B$157,MATCH($A75+0,'Annual Returns'!$A$4:$A$157,0)))-Inputs!$B$2*Inputs!$B$3*(1+Inputs!$B$4)^0))</f>
        <v/>
      </c>
      <c r="D75" s="16">
        <f>IF(OR(2&gt;Inputs!$B$5,$B75=""),"",MAX(0,C75*(1+INDEX('Annual Returns'!$B$4:$B$157,MATCH($A75+1,'Annual Returns'!$A$4:$A$157,0)))-Inputs!$B$2*Inputs!$B$3*(1+Inputs!$B$4)^1))</f>
        <v/>
      </c>
      <c r="E75" s="16">
        <f>IF(OR(3&gt;Inputs!$B$5,$B75=""),"",MAX(0,D75*(1+INDEX('Annual Returns'!$B$4:$B$157,MATCH($A75+2,'Annual Returns'!$A$4:$A$157,0)))-Inputs!$B$2*Inputs!$B$3*(1+Inputs!$B$4)^2))</f>
        <v/>
      </c>
      <c r="F75" s="16">
        <f>IF(OR(4&gt;Inputs!$B$5,$B75=""),"",MAX(0,E75*(1+INDEX('Annual Returns'!$B$4:$B$157,MATCH($A75+3,'Annual Returns'!$A$4:$A$157,0)))-Inputs!$B$2*Inputs!$B$3*(1+Inputs!$B$4)^3))</f>
        <v/>
      </c>
      <c r="G75" s="16">
        <f>IF(OR(5&gt;Inputs!$B$5,$B75=""),"",MAX(0,F75*(1+INDEX('Annual Returns'!$B$4:$B$157,MATCH($A75+4,'Annual Returns'!$A$4:$A$157,0)))-Inputs!$B$2*Inputs!$B$3*(1+Inputs!$B$4)^4))</f>
        <v/>
      </c>
      <c r="H75" s="16">
        <f>IF(OR(6&gt;Inputs!$B$5,$B75=""),"",MAX(0,G75*(1+INDEX('Annual Returns'!$B$4:$B$157,MATCH($A75+5,'Annual Returns'!$A$4:$A$157,0)))-Inputs!$B$2*Inputs!$B$3*(1+Inputs!$B$4)^5))</f>
        <v/>
      </c>
      <c r="I75" s="16">
        <f>IF(OR(7&gt;Inputs!$B$5,$B75=""),"",MAX(0,H75*(1+INDEX('Annual Returns'!$B$4:$B$157,MATCH($A75+6,'Annual Returns'!$A$4:$A$157,0)))-Inputs!$B$2*Inputs!$B$3*(1+Inputs!$B$4)^6))</f>
        <v/>
      </c>
      <c r="J75" s="16">
        <f>IF(OR(8&gt;Inputs!$B$5,$B75=""),"",MAX(0,I75*(1+INDEX('Annual Returns'!$B$4:$B$157,MATCH($A75+7,'Annual Returns'!$A$4:$A$157,0)))-Inputs!$B$2*Inputs!$B$3*(1+Inputs!$B$4)^7))</f>
        <v/>
      </c>
      <c r="K75" s="16">
        <f>IF(OR(9&gt;Inputs!$B$5,$B75=""),"",MAX(0,J75*(1+INDEX('Annual Returns'!$B$4:$B$157,MATCH($A75+8,'Annual Returns'!$A$4:$A$157,0)))-Inputs!$B$2*Inputs!$B$3*(1+Inputs!$B$4)^8))</f>
        <v/>
      </c>
      <c r="L75" s="16">
        <f>IF(OR(10&gt;Inputs!$B$5,$B75=""),"",MAX(0,K75*(1+INDEX('Annual Returns'!$B$4:$B$157,MATCH($A75+9,'Annual Returns'!$A$4:$A$157,0)))-Inputs!$B$2*Inputs!$B$3*(1+Inputs!$B$4)^9))</f>
        <v/>
      </c>
      <c r="M75" s="16">
        <f>IF(OR(11&gt;Inputs!$B$5,$B75=""),"",MAX(0,L75*(1+INDEX('Annual Returns'!$B$4:$B$157,MATCH($A75+10,'Annual Returns'!$A$4:$A$157,0)))-Inputs!$B$2*Inputs!$B$3*(1+Inputs!$B$4)^10))</f>
        <v/>
      </c>
      <c r="N75" s="16">
        <f>IF(OR(12&gt;Inputs!$B$5,$B75=""),"",MAX(0,M75*(1+INDEX('Annual Returns'!$B$4:$B$157,MATCH($A75+11,'Annual Returns'!$A$4:$A$157,0)))-Inputs!$B$2*Inputs!$B$3*(1+Inputs!$B$4)^11))</f>
        <v/>
      </c>
      <c r="O75" s="16">
        <f>IF(OR(13&gt;Inputs!$B$5,$B75=""),"",MAX(0,N75*(1+INDEX('Annual Returns'!$B$4:$B$157,MATCH($A75+12,'Annual Returns'!$A$4:$A$157,0)))-Inputs!$B$2*Inputs!$B$3*(1+Inputs!$B$4)^12))</f>
        <v/>
      </c>
      <c r="P75" s="16">
        <f>IF(OR(14&gt;Inputs!$B$5,$B75=""),"",MAX(0,O75*(1+INDEX('Annual Returns'!$B$4:$B$157,MATCH($A75+13,'Annual Returns'!$A$4:$A$157,0)))-Inputs!$B$2*Inputs!$B$3*(1+Inputs!$B$4)^13))</f>
        <v/>
      </c>
      <c r="Q75" s="16">
        <f>IF(OR(15&gt;Inputs!$B$5,$B75=""),"",MAX(0,P75*(1+INDEX('Annual Returns'!$B$4:$B$157,MATCH($A75+14,'Annual Returns'!$A$4:$A$157,0)))-Inputs!$B$2*Inputs!$B$3*(1+Inputs!$B$4)^14))</f>
        <v/>
      </c>
      <c r="R75" s="16">
        <f>IF(OR(16&gt;Inputs!$B$5,$B75=""),"",MAX(0,Q75*(1+INDEX('Annual Returns'!$B$4:$B$157,MATCH($A75+15,'Annual Returns'!$A$4:$A$157,0)))-Inputs!$B$2*Inputs!$B$3*(1+Inputs!$B$4)^15))</f>
        <v/>
      </c>
      <c r="S75" s="16">
        <f>IF(OR(17&gt;Inputs!$B$5,$B75=""),"",MAX(0,R75*(1+INDEX('Annual Returns'!$B$4:$B$157,MATCH($A75+16,'Annual Returns'!$A$4:$A$157,0)))-Inputs!$B$2*Inputs!$B$3*(1+Inputs!$B$4)^16))</f>
        <v/>
      </c>
      <c r="T75" s="16">
        <f>IF(OR(18&gt;Inputs!$B$5,$B75=""),"",MAX(0,S75*(1+INDEX('Annual Returns'!$B$4:$B$157,MATCH($A75+17,'Annual Returns'!$A$4:$A$157,0)))-Inputs!$B$2*Inputs!$B$3*(1+Inputs!$B$4)^17))</f>
        <v/>
      </c>
      <c r="U75" s="16">
        <f>IF(OR(19&gt;Inputs!$B$5,$B75=""),"",MAX(0,T75*(1+INDEX('Annual Returns'!$B$4:$B$157,MATCH($A75+18,'Annual Returns'!$A$4:$A$157,0)))-Inputs!$B$2*Inputs!$B$3*(1+Inputs!$B$4)^18))</f>
        <v/>
      </c>
      <c r="V75" s="16">
        <f>IF(OR(20&gt;Inputs!$B$5,$B75=""),"",MAX(0,U75*(1+INDEX('Annual Returns'!$B$4:$B$157,MATCH($A75+19,'Annual Returns'!$A$4:$A$157,0)))-Inputs!$B$2*Inputs!$B$3*(1+Inputs!$B$4)^19))</f>
        <v/>
      </c>
      <c r="W75" s="16">
        <f>IF(OR(21&gt;Inputs!$B$5,$B75=""),"",MAX(0,V75*(1+INDEX('Annual Returns'!$B$4:$B$157,MATCH($A75+20,'Annual Returns'!$A$4:$A$157,0)))-Inputs!$B$2*Inputs!$B$3*(1+Inputs!$B$4)^20))</f>
        <v/>
      </c>
      <c r="X75" s="16">
        <f>IF(OR(22&gt;Inputs!$B$5,$B75=""),"",MAX(0,W75*(1+INDEX('Annual Returns'!$B$4:$B$157,MATCH($A75+21,'Annual Returns'!$A$4:$A$157,0)))-Inputs!$B$2*Inputs!$B$3*(1+Inputs!$B$4)^21))</f>
        <v/>
      </c>
      <c r="Y75" s="16">
        <f>IF(OR(23&gt;Inputs!$B$5,$B75=""),"",MAX(0,X75*(1+INDEX('Annual Returns'!$B$4:$B$157,MATCH($A75+22,'Annual Returns'!$A$4:$A$157,0)))-Inputs!$B$2*Inputs!$B$3*(1+Inputs!$B$4)^22))</f>
        <v/>
      </c>
      <c r="Z75" s="16">
        <f>IF(OR(24&gt;Inputs!$B$5,$B75=""),"",MAX(0,Y75*(1+INDEX('Annual Returns'!$B$4:$B$157,MATCH($A75+23,'Annual Returns'!$A$4:$A$157,0)))-Inputs!$B$2*Inputs!$B$3*(1+Inputs!$B$4)^23))</f>
        <v/>
      </c>
      <c r="AA75" s="16">
        <f>IF(OR(25&gt;Inputs!$B$5,$B75=""),"",MAX(0,Z75*(1+INDEX('Annual Returns'!$B$4:$B$157,MATCH($A75+24,'Annual Returns'!$A$4:$A$157,0)))-Inputs!$B$2*Inputs!$B$3*(1+Inputs!$B$4)^24))</f>
        <v/>
      </c>
      <c r="AB75" s="16">
        <f>IF(OR(26&gt;Inputs!$B$5,$B75=""),"",MAX(0,AA75*(1+INDEX('Annual Returns'!$B$4:$B$157,MATCH($A75+25,'Annual Returns'!$A$4:$A$157,0)))-Inputs!$B$2*Inputs!$B$3*(1+Inputs!$B$4)^25))</f>
        <v/>
      </c>
      <c r="AC75" s="16">
        <f>IF(OR(27&gt;Inputs!$B$5,$B75=""),"",MAX(0,AB75*(1+INDEX('Annual Returns'!$B$4:$B$157,MATCH($A75+26,'Annual Returns'!$A$4:$A$157,0)))-Inputs!$B$2*Inputs!$B$3*(1+Inputs!$B$4)^26))</f>
        <v/>
      </c>
      <c r="AD75" s="16">
        <f>IF(OR(28&gt;Inputs!$B$5,$B75=""),"",MAX(0,AC75*(1+INDEX('Annual Returns'!$B$4:$B$157,MATCH($A75+27,'Annual Returns'!$A$4:$A$157,0)))-Inputs!$B$2*Inputs!$B$3*(1+Inputs!$B$4)^27))</f>
        <v/>
      </c>
      <c r="AE75" s="16">
        <f>IF(OR(29&gt;Inputs!$B$5,$B75=""),"",MAX(0,AD75*(1+INDEX('Annual Returns'!$B$4:$B$157,MATCH($A75+28,'Annual Returns'!$A$4:$A$157,0)))-Inputs!$B$2*Inputs!$B$3*(1+Inputs!$B$4)^28))</f>
        <v/>
      </c>
      <c r="AF75" s="16">
        <f>IF(OR(30&gt;Inputs!$B$5,$B75=""),"",MAX(0,AE75*(1+INDEX('Annual Returns'!$B$4:$B$157,MATCH($A75+29,'Annual Returns'!$A$4:$A$157,0)))-Inputs!$B$2*Inputs!$B$3*(1+Inputs!$B$4)^29))</f>
        <v/>
      </c>
      <c r="AG75" s="16">
        <f>IF(OR(31&gt;Inputs!$B$5,$B75=""),"",MAX(0,AF75*(1+INDEX('Annual Returns'!$B$4:$B$157,MATCH($A75+30,'Annual Returns'!$A$4:$A$157,0)))-Inputs!$B$2*Inputs!$B$3*(1+Inputs!$B$4)^30))</f>
        <v/>
      </c>
      <c r="AH75" s="16">
        <f>IF(OR(32&gt;Inputs!$B$5,$B75=""),"",MAX(0,AG75*(1+INDEX('Annual Returns'!$B$4:$B$157,MATCH($A75+31,'Annual Returns'!$A$4:$A$157,0)))-Inputs!$B$2*Inputs!$B$3*(1+Inputs!$B$4)^31))</f>
        <v/>
      </c>
      <c r="AI75" s="16">
        <f>IF(OR(33&gt;Inputs!$B$5,$B75=""),"",MAX(0,AH75*(1+INDEX('Annual Returns'!$B$4:$B$157,MATCH($A75+32,'Annual Returns'!$A$4:$A$157,0)))-Inputs!$B$2*Inputs!$B$3*(1+Inputs!$B$4)^32))</f>
        <v/>
      </c>
      <c r="AJ75" s="16">
        <f>IF(OR(34&gt;Inputs!$B$5,$B75=""),"",MAX(0,AI75*(1+INDEX('Annual Returns'!$B$4:$B$157,MATCH($A75+33,'Annual Returns'!$A$4:$A$157,0)))-Inputs!$B$2*Inputs!$B$3*(1+Inputs!$B$4)^33))</f>
        <v/>
      </c>
      <c r="AK75" s="16">
        <f>IF(OR(35&gt;Inputs!$B$5,$B75=""),"",MAX(0,AJ75*(1+INDEX('Annual Returns'!$B$4:$B$157,MATCH($A75+34,'Annual Returns'!$A$4:$A$157,0)))-Inputs!$B$2*Inputs!$B$3*(1+Inputs!$B$4)^34))</f>
        <v/>
      </c>
      <c r="AL75" s="16">
        <f>IF(OR(36&gt;Inputs!$B$5,$B75=""),"",MAX(0,AK75*(1+INDEX('Annual Returns'!$B$4:$B$157,MATCH($A75+35,'Annual Returns'!$A$4:$A$157,0)))-Inputs!$B$2*Inputs!$B$3*(1+Inputs!$B$4)^35))</f>
        <v/>
      </c>
      <c r="AM75" s="16">
        <f>IF(OR(37&gt;Inputs!$B$5,$B75=""),"",MAX(0,AL75*(1+INDEX('Annual Returns'!$B$4:$B$157,MATCH($A75+36,'Annual Returns'!$A$4:$A$157,0)))-Inputs!$B$2*Inputs!$B$3*(1+Inputs!$B$4)^36))</f>
        <v/>
      </c>
      <c r="AN75" s="16">
        <f>IF(OR(38&gt;Inputs!$B$5,$B75=""),"",MAX(0,AM75*(1+INDEX('Annual Returns'!$B$4:$B$157,MATCH($A75+37,'Annual Returns'!$A$4:$A$157,0)))-Inputs!$B$2*Inputs!$B$3*(1+Inputs!$B$4)^37))</f>
        <v/>
      </c>
      <c r="AO75" s="16">
        <f>IF(OR(39&gt;Inputs!$B$5,$B75=""),"",MAX(0,AN75*(1+INDEX('Annual Returns'!$B$4:$B$157,MATCH($A75+38,'Annual Returns'!$A$4:$A$157,0)))-Inputs!$B$2*Inputs!$B$3*(1+Inputs!$B$4)^38))</f>
        <v/>
      </c>
      <c r="AP75" s="16">
        <f>IF(OR(40&gt;Inputs!$B$5,$B75=""),"",MAX(0,AO75*(1+INDEX('Annual Returns'!$B$4:$B$157,MATCH($A75+39,'Annual Returns'!$A$4:$A$157,0)))-Inputs!$B$2*Inputs!$B$3*(1+Inputs!$B$4)^39))</f>
        <v/>
      </c>
      <c r="AQ75" s="16">
        <f>IF(OR(41&gt;Inputs!$B$5,$B75=""),"",MAX(0,AP75*(1+INDEX('Annual Returns'!$B$4:$B$157,MATCH($A75+40,'Annual Returns'!$A$4:$A$157,0)))-Inputs!$B$2*Inputs!$B$3*(1+Inputs!$B$4)^40))</f>
        <v/>
      </c>
      <c r="AR75" s="16">
        <f>IF(OR(42&gt;Inputs!$B$5,$B75=""),"",MAX(0,AQ75*(1+INDEX('Annual Returns'!$B$4:$B$157,MATCH($A75+41,'Annual Returns'!$A$4:$A$157,0)))-Inputs!$B$2*Inputs!$B$3*(1+Inputs!$B$4)^41))</f>
        <v/>
      </c>
      <c r="AS75" s="16">
        <f>IF(OR(43&gt;Inputs!$B$5,$B75=""),"",MAX(0,AR75*(1+INDEX('Annual Returns'!$B$4:$B$157,MATCH($A75+42,'Annual Returns'!$A$4:$A$157,0)))-Inputs!$B$2*Inputs!$B$3*(1+Inputs!$B$4)^42))</f>
        <v/>
      </c>
      <c r="AT75" s="16">
        <f>IF(OR(44&gt;Inputs!$B$5,$B75=""),"",MAX(0,AS75*(1+INDEX('Annual Returns'!$B$4:$B$157,MATCH($A75+43,'Annual Returns'!$A$4:$A$157,0)))-Inputs!$B$2*Inputs!$B$3*(1+Inputs!$B$4)^43))</f>
        <v/>
      </c>
      <c r="AU75" s="16">
        <f>IF(OR(45&gt;Inputs!$B$5,$B75=""),"",MAX(0,AT75*(1+INDEX('Annual Returns'!$B$4:$B$157,MATCH($A75+44,'Annual Returns'!$A$4:$A$157,0)))-Inputs!$B$2*Inputs!$B$3*(1+Inputs!$B$4)^44))</f>
        <v/>
      </c>
      <c r="AV75" s="16">
        <f>IF(OR(46&gt;Inputs!$B$5,$B75=""),"",MAX(0,AU75*(1+INDEX('Annual Returns'!$B$4:$B$157,MATCH($A75+45,'Annual Returns'!$A$4:$A$157,0)))-Inputs!$B$2*Inputs!$B$3*(1+Inputs!$B$4)^45))</f>
        <v/>
      </c>
      <c r="AW75" s="16">
        <f>IF(OR(47&gt;Inputs!$B$5,$B75=""),"",MAX(0,AV75*(1+INDEX('Annual Returns'!$B$4:$B$157,MATCH($A75+46,'Annual Returns'!$A$4:$A$157,0)))-Inputs!$B$2*Inputs!$B$3*(1+Inputs!$B$4)^46))</f>
        <v/>
      </c>
      <c r="AX75" s="16">
        <f>IF(OR(48&gt;Inputs!$B$5,$B75=""),"",MAX(0,AW75*(1+INDEX('Annual Returns'!$B$4:$B$157,MATCH($A75+47,'Annual Returns'!$A$4:$A$157,0)))-Inputs!$B$2*Inputs!$B$3*(1+Inputs!$B$4)^47))</f>
        <v/>
      </c>
      <c r="AY75" s="16">
        <f>IF(OR(49&gt;Inputs!$B$5,$B75=""),"",MAX(0,AX75*(1+INDEX('Annual Returns'!$B$4:$B$157,MATCH($A75+48,'Annual Returns'!$A$4:$A$157,0)))-Inputs!$B$2*Inputs!$B$3*(1+Inputs!$B$4)^48))</f>
        <v/>
      </c>
      <c r="AZ75" s="16">
        <f>IF(OR(50&gt;Inputs!$B$5,$B75=""),"",MAX(0,AY75*(1+INDEX('Annual Returns'!$B$4:$B$157,MATCH($A75+49,'Annual Returns'!$A$4:$A$157,0)))-Inputs!$B$2*Inputs!$B$3*(1+Inputs!$B$4)^49))</f>
        <v/>
      </c>
      <c r="BA75" s="16">
        <f>IF(B75="","",INDEX(C75:AZ75,Inputs!$B$5))</f>
        <v/>
      </c>
      <c r="BB75">
        <f>IF(BA75="","",IF(BA75&gt;0,1,0))</f>
        <v/>
      </c>
      <c r="BC75">
        <f>IF(BB75="","",IF(BB75=1,"",MATCH(0,C75:AZ75,0)))</f>
        <v/>
      </c>
    </row>
    <row r="76">
      <c r="A76" t="n">
        <v>1944</v>
      </c>
      <c r="B76" s="16">
        <f>IF(OR($A76+Inputs!$B$5-1&gt;Inputs!$B$7,Inputs!$B$5&gt;50),"",Inputs!$B$2)</f>
        <v/>
      </c>
      <c r="C76" s="16">
        <f>IF(OR(1&gt;Inputs!$B$5,$B76=""),"",MAX(0,B76*(1+INDEX('Annual Returns'!$B$4:$B$157,MATCH($A76+0,'Annual Returns'!$A$4:$A$157,0)))-Inputs!$B$2*Inputs!$B$3*(1+Inputs!$B$4)^0))</f>
        <v/>
      </c>
      <c r="D76" s="16">
        <f>IF(OR(2&gt;Inputs!$B$5,$B76=""),"",MAX(0,C76*(1+INDEX('Annual Returns'!$B$4:$B$157,MATCH($A76+1,'Annual Returns'!$A$4:$A$157,0)))-Inputs!$B$2*Inputs!$B$3*(1+Inputs!$B$4)^1))</f>
        <v/>
      </c>
      <c r="E76" s="16">
        <f>IF(OR(3&gt;Inputs!$B$5,$B76=""),"",MAX(0,D76*(1+INDEX('Annual Returns'!$B$4:$B$157,MATCH($A76+2,'Annual Returns'!$A$4:$A$157,0)))-Inputs!$B$2*Inputs!$B$3*(1+Inputs!$B$4)^2))</f>
        <v/>
      </c>
      <c r="F76" s="16">
        <f>IF(OR(4&gt;Inputs!$B$5,$B76=""),"",MAX(0,E76*(1+INDEX('Annual Returns'!$B$4:$B$157,MATCH($A76+3,'Annual Returns'!$A$4:$A$157,0)))-Inputs!$B$2*Inputs!$B$3*(1+Inputs!$B$4)^3))</f>
        <v/>
      </c>
      <c r="G76" s="16">
        <f>IF(OR(5&gt;Inputs!$B$5,$B76=""),"",MAX(0,F76*(1+INDEX('Annual Returns'!$B$4:$B$157,MATCH($A76+4,'Annual Returns'!$A$4:$A$157,0)))-Inputs!$B$2*Inputs!$B$3*(1+Inputs!$B$4)^4))</f>
        <v/>
      </c>
      <c r="H76" s="16">
        <f>IF(OR(6&gt;Inputs!$B$5,$B76=""),"",MAX(0,G76*(1+INDEX('Annual Returns'!$B$4:$B$157,MATCH($A76+5,'Annual Returns'!$A$4:$A$157,0)))-Inputs!$B$2*Inputs!$B$3*(1+Inputs!$B$4)^5))</f>
        <v/>
      </c>
      <c r="I76" s="16">
        <f>IF(OR(7&gt;Inputs!$B$5,$B76=""),"",MAX(0,H76*(1+INDEX('Annual Returns'!$B$4:$B$157,MATCH($A76+6,'Annual Returns'!$A$4:$A$157,0)))-Inputs!$B$2*Inputs!$B$3*(1+Inputs!$B$4)^6))</f>
        <v/>
      </c>
      <c r="J76" s="16">
        <f>IF(OR(8&gt;Inputs!$B$5,$B76=""),"",MAX(0,I76*(1+INDEX('Annual Returns'!$B$4:$B$157,MATCH($A76+7,'Annual Returns'!$A$4:$A$157,0)))-Inputs!$B$2*Inputs!$B$3*(1+Inputs!$B$4)^7))</f>
        <v/>
      </c>
      <c r="K76" s="16">
        <f>IF(OR(9&gt;Inputs!$B$5,$B76=""),"",MAX(0,J76*(1+INDEX('Annual Returns'!$B$4:$B$157,MATCH($A76+8,'Annual Returns'!$A$4:$A$157,0)))-Inputs!$B$2*Inputs!$B$3*(1+Inputs!$B$4)^8))</f>
        <v/>
      </c>
      <c r="L76" s="16">
        <f>IF(OR(10&gt;Inputs!$B$5,$B76=""),"",MAX(0,K76*(1+INDEX('Annual Returns'!$B$4:$B$157,MATCH($A76+9,'Annual Returns'!$A$4:$A$157,0)))-Inputs!$B$2*Inputs!$B$3*(1+Inputs!$B$4)^9))</f>
        <v/>
      </c>
      <c r="M76" s="16">
        <f>IF(OR(11&gt;Inputs!$B$5,$B76=""),"",MAX(0,L76*(1+INDEX('Annual Returns'!$B$4:$B$157,MATCH($A76+10,'Annual Returns'!$A$4:$A$157,0)))-Inputs!$B$2*Inputs!$B$3*(1+Inputs!$B$4)^10))</f>
        <v/>
      </c>
      <c r="N76" s="16">
        <f>IF(OR(12&gt;Inputs!$B$5,$B76=""),"",MAX(0,M76*(1+INDEX('Annual Returns'!$B$4:$B$157,MATCH($A76+11,'Annual Returns'!$A$4:$A$157,0)))-Inputs!$B$2*Inputs!$B$3*(1+Inputs!$B$4)^11))</f>
        <v/>
      </c>
      <c r="O76" s="16">
        <f>IF(OR(13&gt;Inputs!$B$5,$B76=""),"",MAX(0,N76*(1+INDEX('Annual Returns'!$B$4:$B$157,MATCH($A76+12,'Annual Returns'!$A$4:$A$157,0)))-Inputs!$B$2*Inputs!$B$3*(1+Inputs!$B$4)^12))</f>
        <v/>
      </c>
      <c r="P76" s="16">
        <f>IF(OR(14&gt;Inputs!$B$5,$B76=""),"",MAX(0,O76*(1+INDEX('Annual Returns'!$B$4:$B$157,MATCH($A76+13,'Annual Returns'!$A$4:$A$157,0)))-Inputs!$B$2*Inputs!$B$3*(1+Inputs!$B$4)^13))</f>
        <v/>
      </c>
      <c r="Q76" s="16">
        <f>IF(OR(15&gt;Inputs!$B$5,$B76=""),"",MAX(0,P76*(1+INDEX('Annual Returns'!$B$4:$B$157,MATCH($A76+14,'Annual Returns'!$A$4:$A$157,0)))-Inputs!$B$2*Inputs!$B$3*(1+Inputs!$B$4)^14))</f>
        <v/>
      </c>
      <c r="R76" s="16">
        <f>IF(OR(16&gt;Inputs!$B$5,$B76=""),"",MAX(0,Q76*(1+INDEX('Annual Returns'!$B$4:$B$157,MATCH($A76+15,'Annual Returns'!$A$4:$A$157,0)))-Inputs!$B$2*Inputs!$B$3*(1+Inputs!$B$4)^15))</f>
        <v/>
      </c>
      <c r="S76" s="16">
        <f>IF(OR(17&gt;Inputs!$B$5,$B76=""),"",MAX(0,R76*(1+INDEX('Annual Returns'!$B$4:$B$157,MATCH($A76+16,'Annual Returns'!$A$4:$A$157,0)))-Inputs!$B$2*Inputs!$B$3*(1+Inputs!$B$4)^16))</f>
        <v/>
      </c>
      <c r="T76" s="16">
        <f>IF(OR(18&gt;Inputs!$B$5,$B76=""),"",MAX(0,S76*(1+INDEX('Annual Returns'!$B$4:$B$157,MATCH($A76+17,'Annual Returns'!$A$4:$A$157,0)))-Inputs!$B$2*Inputs!$B$3*(1+Inputs!$B$4)^17))</f>
        <v/>
      </c>
      <c r="U76" s="16">
        <f>IF(OR(19&gt;Inputs!$B$5,$B76=""),"",MAX(0,T76*(1+INDEX('Annual Returns'!$B$4:$B$157,MATCH($A76+18,'Annual Returns'!$A$4:$A$157,0)))-Inputs!$B$2*Inputs!$B$3*(1+Inputs!$B$4)^18))</f>
        <v/>
      </c>
      <c r="V76" s="16">
        <f>IF(OR(20&gt;Inputs!$B$5,$B76=""),"",MAX(0,U76*(1+INDEX('Annual Returns'!$B$4:$B$157,MATCH($A76+19,'Annual Returns'!$A$4:$A$157,0)))-Inputs!$B$2*Inputs!$B$3*(1+Inputs!$B$4)^19))</f>
        <v/>
      </c>
      <c r="W76" s="16">
        <f>IF(OR(21&gt;Inputs!$B$5,$B76=""),"",MAX(0,V76*(1+INDEX('Annual Returns'!$B$4:$B$157,MATCH($A76+20,'Annual Returns'!$A$4:$A$157,0)))-Inputs!$B$2*Inputs!$B$3*(1+Inputs!$B$4)^20))</f>
        <v/>
      </c>
      <c r="X76" s="16">
        <f>IF(OR(22&gt;Inputs!$B$5,$B76=""),"",MAX(0,W76*(1+INDEX('Annual Returns'!$B$4:$B$157,MATCH($A76+21,'Annual Returns'!$A$4:$A$157,0)))-Inputs!$B$2*Inputs!$B$3*(1+Inputs!$B$4)^21))</f>
        <v/>
      </c>
      <c r="Y76" s="16">
        <f>IF(OR(23&gt;Inputs!$B$5,$B76=""),"",MAX(0,X76*(1+INDEX('Annual Returns'!$B$4:$B$157,MATCH($A76+22,'Annual Returns'!$A$4:$A$157,0)))-Inputs!$B$2*Inputs!$B$3*(1+Inputs!$B$4)^22))</f>
        <v/>
      </c>
      <c r="Z76" s="16">
        <f>IF(OR(24&gt;Inputs!$B$5,$B76=""),"",MAX(0,Y76*(1+INDEX('Annual Returns'!$B$4:$B$157,MATCH($A76+23,'Annual Returns'!$A$4:$A$157,0)))-Inputs!$B$2*Inputs!$B$3*(1+Inputs!$B$4)^23))</f>
        <v/>
      </c>
      <c r="AA76" s="16">
        <f>IF(OR(25&gt;Inputs!$B$5,$B76=""),"",MAX(0,Z76*(1+INDEX('Annual Returns'!$B$4:$B$157,MATCH($A76+24,'Annual Returns'!$A$4:$A$157,0)))-Inputs!$B$2*Inputs!$B$3*(1+Inputs!$B$4)^24))</f>
        <v/>
      </c>
      <c r="AB76" s="16">
        <f>IF(OR(26&gt;Inputs!$B$5,$B76=""),"",MAX(0,AA76*(1+INDEX('Annual Returns'!$B$4:$B$157,MATCH($A76+25,'Annual Returns'!$A$4:$A$157,0)))-Inputs!$B$2*Inputs!$B$3*(1+Inputs!$B$4)^25))</f>
        <v/>
      </c>
      <c r="AC76" s="16">
        <f>IF(OR(27&gt;Inputs!$B$5,$B76=""),"",MAX(0,AB76*(1+INDEX('Annual Returns'!$B$4:$B$157,MATCH($A76+26,'Annual Returns'!$A$4:$A$157,0)))-Inputs!$B$2*Inputs!$B$3*(1+Inputs!$B$4)^26))</f>
        <v/>
      </c>
      <c r="AD76" s="16">
        <f>IF(OR(28&gt;Inputs!$B$5,$B76=""),"",MAX(0,AC76*(1+INDEX('Annual Returns'!$B$4:$B$157,MATCH($A76+27,'Annual Returns'!$A$4:$A$157,0)))-Inputs!$B$2*Inputs!$B$3*(1+Inputs!$B$4)^27))</f>
        <v/>
      </c>
      <c r="AE76" s="16">
        <f>IF(OR(29&gt;Inputs!$B$5,$B76=""),"",MAX(0,AD76*(1+INDEX('Annual Returns'!$B$4:$B$157,MATCH($A76+28,'Annual Returns'!$A$4:$A$157,0)))-Inputs!$B$2*Inputs!$B$3*(1+Inputs!$B$4)^28))</f>
        <v/>
      </c>
      <c r="AF76" s="16">
        <f>IF(OR(30&gt;Inputs!$B$5,$B76=""),"",MAX(0,AE76*(1+INDEX('Annual Returns'!$B$4:$B$157,MATCH($A76+29,'Annual Returns'!$A$4:$A$157,0)))-Inputs!$B$2*Inputs!$B$3*(1+Inputs!$B$4)^29))</f>
        <v/>
      </c>
      <c r="AG76" s="16">
        <f>IF(OR(31&gt;Inputs!$B$5,$B76=""),"",MAX(0,AF76*(1+INDEX('Annual Returns'!$B$4:$B$157,MATCH($A76+30,'Annual Returns'!$A$4:$A$157,0)))-Inputs!$B$2*Inputs!$B$3*(1+Inputs!$B$4)^30))</f>
        <v/>
      </c>
      <c r="AH76" s="16">
        <f>IF(OR(32&gt;Inputs!$B$5,$B76=""),"",MAX(0,AG76*(1+INDEX('Annual Returns'!$B$4:$B$157,MATCH($A76+31,'Annual Returns'!$A$4:$A$157,0)))-Inputs!$B$2*Inputs!$B$3*(1+Inputs!$B$4)^31))</f>
        <v/>
      </c>
      <c r="AI76" s="16">
        <f>IF(OR(33&gt;Inputs!$B$5,$B76=""),"",MAX(0,AH76*(1+INDEX('Annual Returns'!$B$4:$B$157,MATCH($A76+32,'Annual Returns'!$A$4:$A$157,0)))-Inputs!$B$2*Inputs!$B$3*(1+Inputs!$B$4)^32))</f>
        <v/>
      </c>
      <c r="AJ76" s="16">
        <f>IF(OR(34&gt;Inputs!$B$5,$B76=""),"",MAX(0,AI76*(1+INDEX('Annual Returns'!$B$4:$B$157,MATCH($A76+33,'Annual Returns'!$A$4:$A$157,0)))-Inputs!$B$2*Inputs!$B$3*(1+Inputs!$B$4)^33))</f>
        <v/>
      </c>
      <c r="AK76" s="16">
        <f>IF(OR(35&gt;Inputs!$B$5,$B76=""),"",MAX(0,AJ76*(1+INDEX('Annual Returns'!$B$4:$B$157,MATCH($A76+34,'Annual Returns'!$A$4:$A$157,0)))-Inputs!$B$2*Inputs!$B$3*(1+Inputs!$B$4)^34))</f>
        <v/>
      </c>
      <c r="AL76" s="16">
        <f>IF(OR(36&gt;Inputs!$B$5,$B76=""),"",MAX(0,AK76*(1+INDEX('Annual Returns'!$B$4:$B$157,MATCH($A76+35,'Annual Returns'!$A$4:$A$157,0)))-Inputs!$B$2*Inputs!$B$3*(1+Inputs!$B$4)^35))</f>
        <v/>
      </c>
      <c r="AM76" s="16">
        <f>IF(OR(37&gt;Inputs!$B$5,$B76=""),"",MAX(0,AL76*(1+INDEX('Annual Returns'!$B$4:$B$157,MATCH($A76+36,'Annual Returns'!$A$4:$A$157,0)))-Inputs!$B$2*Inputs!$B$3*(1+Inputs!$B$4)^36))</f>
        <v/>
      </c>
      <c r="AN76" s="16">
        <f>IF(OR(38&gt;Inputs!$B$5,$B76=""),"",MAX(0,AM76*(1+INDEX('Annual Returns'!$B$4:$B$157,MATCH($A76+37,'Annual Returns'!$A$4:$A$157,0)))-Inputs!$B$2*Inputs!$B$3*(1+Inputs!$B$4)^37))</f>
        <v/>
      </c>
      <c r="AO76" s="16">
        <f>IF(OR(39&gt;Inputs!$B$5,$B76=""),"",MAX(0,AN76*(1+INDEX('Annual Returns'!$B$4:$B$157,MATCH($A76+38,'Annual Returns'!$A$4:$A$157,0)))-Inputs!$B$2*Inputs!$B$3*(1+Inputs!$B$4)^38))</f>
        <v/>
      </c>
      <c r="AP76" s="16">
        <f>IF(OR(40&gt;Inputs!$B$5,$B76=""),"",MAX(0,AO76*(1+INDEX('Annual Returns'!$B$4:$B$157,MATCH($A76+39,'Annual Returns'!$A$4:$A$157,0)))-Inputs!$B$2*Inputs!$B$3*(1+Inputs!$B$4)^39))</f>
        <v/>
      </c>
      <c r="AQ76" s="16">
        <f>IF(OR(41&gt;Inputs!$B$5,$B76=""),"",MAX(0,AP76*(1+INDEX('Annual Returns'!$B$4:$B$157,MATCH($A76+40,'Annual Returns'!$A$4:$A$157,0)))-Inputs!$B$2*Inputs!$B$3*(1+Inputs!$B$4)^40))</f>
        <v/>
      </c>
      <c r="AR76" s="16">
        <f>IF(OR(42&gt;Inputs!$B$5,$B76=""),"",MAX(0,AQ76*(1+INDEX('Annual Returns'!$B$4:$B$157,MATCH($A76+41,'Annual Returns'!$A$4:$A$157,0)))-Inputs!$B$2*Inputs!$B$3*(1+Inputs!$B$4)^41))</f>
        <v/>
      </c>
      <c r="AS76" s="16">
        <f>IF(OR(43&gt;Inputs!$B$5,$B76=""),"",MAX(0,AR76*(1+INDEX('Annual Returns'!$B$4:$B$157,MATCH($A76+42,'Annual Returns'!$A$4:$A$157,0)))-Inputs!$B$2*Inputs!$B$3*(1+Inputs!$B$4)^42))</f>
        <v/>
      </c>
      <c r="AT76" s="16">
        <f>IF(OR(44&gt;Inputs!$B$5,$B76=""),"",MAX(0,AS76*(1+INDEX('Annual Returns'!$B$4:$B$157,MATCH($A76+43,'Annual Returns'!$A$4:$A$157,0)))-Inputs!$B$2*Inputs!$B$3*(1+Inputs!$B$4)^43))</f>
        <v/>
      </c>
      <c r="AU76" s="16">
        <f>IF(OR(45&gt;Inputs!$B$5,$B76=""),"",MAX(0,AT76*(1+INDEX('Annual Returns'!$B$4:$B$157,MATCH($A76+44,'Annual Returns'!$A$4:$A$157,0)))-Inputs!$B$2*Inputs!$B$3*(1+Inputs!$B$4)^44))</f>
        <v/>
      </c>
      <c r="AV76" s="16">
        <f>IF(OR(46&gt;Inputs!$B$5,$B76=""),"",MAX(0,AU76*(1+INDEX('Annual Returns'!$B$4:$B$157,MATCH($A76+45,'Annual Returns'!$A$4:$A$157,0)))-Inputs!$B$2*Inputs!$B$3*(1+Inputs!$B$4)^45))</f>
        <v/>
      </c>
      <c r="AW76" s="16">
        <f>IF(OR(47&gt;Inputs!$B$5,$B76=""),"",MAX(0,AV76*(1+INDEX('Annual Returns'!$B$4:$B$157,MATCH($A76+46,'Annual Returns'!$A$4:$A$157,0)))-Inputs!$B$2*Inputs!$B$3*(1+Inputs!$B$4)^46))</f>
        <v/>
      </c>
      <c r="AX76" s="16">
        <f>IF(OR(48&gt;Inputs!$B$5,$B76=""),"",MAX(0,AW76*(1+INDEX('Annual Returns'!$B$4:$B$157,MATCH($A76+47,'Annual Returns'!$A$4:$A$157,0)))-Inputs!$B$2*Inputs!$B$3*(1+Inputs!$B$4)^47))</f>
        <v/>
      </c>
      <c r="AY76" s="16">
        <f>IF(OR(49&gt;Inputs!$B$5,$B76=""),"",MAX(0,AX76*(1+INDEX('Annual Returns'!$B$4:$B$157,MATCH($A76+48,'Annual Returns'!$A$4:$A$157,0)))-Inputs!$B$2*Inputs!$B$3*(1+Inputs!$B$4)^48))</f>
        <v/>
      </c>
      <c r="AZ76" s="16">
        <f>IF(OR(50&gt;Inputs!$B$5,$B76=""),"",MAX(0,AY76*(1+INDEX('Annual Returns'!$B$4:$B$157,MATCH($A76+49,'Annual Returns'!$A$4:$A$157,0)))-Inputs!$B$2*Inputs!$B$3*(1+Inputs!$B$4)^49))</f>
        <v/>
      </c>
      <c r="BA76" s="16">
        <f>IF(B76="","",INDEX(C76:AZ76,Inputs!$B$5))</f>
        <v/>
      </c>
      <c r="BB76">
        <f>IF(BA76="","",IF(BA76&gt;0,1,0))</f>
        <v/>
      </c>
      <c r="BC76">
        <f>IF(BB76="","",IF(BB76=1,"",MATCH(0,C76:AZ76,0)))</f>
        <v/>
      </c>
    </row>
    <row r="77">
      <c r="A77" t="n">
        <v>1945</v>
      </c>
      <c r="B77" s="16">
        <f>IF(OR($A77+Inputs!$B$5-1&gt;Inputs!$B$7,Inputs!$B$5&gt;50),"",Inputs!$B$2)</f>
        <v/>
      </c>
      <c r="C77" s="16">
        <f>IF(OR(1&gt;Inputs!$B$5,$B77=""),"",MAX(0,B77*(1+INDEX('Annual Returns'!$B$4:$B$157,MATCH($A77+0,'Annual Returns'!$A$4:$A$157,0)))-Inputs!$B$2*Inputs!$B$3*(1+Inputs!$B$4)^0))</f>
        <v/>
      </c>
      <c r="D77" s="16">
        <f>IF(OR(2&gt;Inputs!$B$5,$B77=""),"",MAX(0,C77*(1+INDEX('Annual Returns'!$B$4:$B$157,MATCH($A77+1,'Annual Returns'!$A$4:$A$157,0)))-Inputs!$B$2*Inputs!$B$3*(1+Inputs!$B$4)^1))</f>
        <v/>
      </c>
      <c r="E77" s="16">
        <f>IF(OR(3&gt;Inputs!$B$5,$B77=""),"",MAX(0,D77*(1+INDEX('Annual Returns'!$B$4:$B$157,MATCH($A77+2,'Annual Returns'!$A$4:$A$157,0)))-Inputs!$B$2*Inputs!$B$3*(1+Inputs!$B$4)^2))</f>
        <v/>
      </c>
      <c r="F77" s="16">
        <f>IF(OR(4&gt;Inputs!$B$5,$B77=""),"",MAX(0,E77*(1+INDEX('Annual Returns'!$B$4:$B$157,MATCH($A77+3,'Annual Returns'!$A$4:$A$157,0)))-Inputs!$B$2*Inputs!$B$3*(1+Inputs!$B$4)^3))</f>
        <v/>
      </c>
      <c r="G77" s="16">
        <f>IF(OR(5&gt;Inputs!$B$5,$B77=""),"",MAX(0,F77*(1+INDEX('Annual Returns'!$B$4:$B$157,MATCH($A77+4,'Annual Returns'!$A$4:$A$157,0)))-Inputs!$B$2*Inputs!$B$3*(1+Inputs!$B$4)^4))</f>
        <v/>
      </c>
      <c r="H77" s="16">
        <f>IF(OR(6&gt;Inputs!$B$5,$B77=""),"",MAX(0,G77*(1+INDEX('Annual Returns'!$B$4:$B$157,MATCH($A77+5,'Annual Returns'!$A$4:$A$157,0)))-Inputs!$B$2*Inputs!$B$3*(1+Inputs!$B$4)^5))</f>
        <v/>
      </c>
      <c r="I77" s="16">
        <f>IF(OR(7&gt;Inputs!$B$5,$B77=""),"",MAX(0,H77*(1+INDEX('Annual Returns'!$B$4:$B$157,MATCH($A77+6,'Annual Returns'!$A$4:$A$157,0)))-Inputs!$B$2*Inputs!$B$3*(1+Inputs!$B$4)^6))</f>
        <v/>
      </c>
      <c r="J77" s="16">
        <f>IF(OR(8&gt;Inputs!$B$5,$B77=""),"",MAX(0,I77*(1+INDEX('Annual Returns'!$B$4:$B$157,MATCH($A77+7,'Annual Returns'!$A$4:$A$157,0)))-Inputs!$B$2*Inputs!$B$3*(1+Inputs!$B$4)^7))</f>
        <v/>
      </c>
      <c r="K77" s="16">
        <f>IF(OR(9&gt;Inputs!$B$5,$B77=""),"",MAX(0,J77*(1+INDEX('Annual Returns'!$B$4:$B$157,MATCH($A77+8,'Annual Returns'!$A$4:$A$157,0)))-Inputs!$B$2*Inputs!$B$3*(1+Inputs!$B$4)^8))</f>
        <v/>
      </c>
      <c r="L77" s="16">
        <f>IF(OR(10&gt;Inputs!$B$5,$B77=""),"",MAX(0,K77*(1+INDEX('Annual Returns'!$B$4:$B$157,MATCH($A77+9,'Annual Returns'!$A$4:$A$157,0)))-Inputs!$B$2*Inputs!$B$3*(1+Inputs!$B$4)^9))</f>
        <v/>
      </c>
      <c r="M77" s="16">
        <f>IF(OR(11&gt;Inputs!$B$5,$B77=""),"",MAX(0,L77*(1+INDEX('Annual Returns'!$B$4:$B$157,MATCH($A77+10,'Annual Returns'!$A$4:$A$157,0)))-Inputs!$B$2*Inputs!$B$3*(1+Inputs!$B$4)^10))</f>
        <v/>
      </c>
      <c r="N77" s="16">
        <f>IF(OR(12&gt;Inputs!$B$5,$B77=""),"",MAX(0,M77*(1+INDEX('Annual Returns'!$B$4:$B$157,MATCH($A77+11,'Annual Returns'!$A$4:$A$157,0)))-Inputs!$B$2*Inputs!$B$3*(1+Inputs!$B$4)^11))</f>
        <v/>
      </c>
      <c r="O77" s="16">
        <f>IF(OR(13&gt;Inputs!$B$5,$B77=""),"",MAX(0,N77*(1+INDEX('Annual Returns'!$B$4:$B$157,MATCH($A77+12,'Annual Returns'!$A$4:$A$157,0)))-Inputs!$B$2*Inputs!$B$3*(1+Inputs!$B$4)^12))</f>
        <v/>
      </c>
      <c r="P77" s="16">
        <f>IF(OR(14&gt;Inputs!$B$5,$B77=""),"",MAX(0,O77*(1+INDEX('Annual Returns'!$B$4:$B$157,MATCH($A77+13,'Annual Returns'!$A$4:$A$157,0)))-Inputs!$B$2*Inputs!$B$3*(1+Inputs!$B$4)^13))</f>
        <v/>
      </c>
      <c r="Q77" s="16">
        <f>IF(OR(15&gt;Inputs!$B$5,$B77=""),"",MAX(0,P77*(1+INDEX('Annual Returns'!$B$4:$B$157,MATCH($A77+14,'Annual Returns'!$A$4:$A$157,0)))-Inputs!$B$2*Inputs!$B$3*(1+Inputs!$B$4)^14))</f>
        <v/>
      </c>
      <c r="R77" s="16">
        <f>IF(OR(16&gt;Inputs!$B$5,$B77=""),"",MAX(0,Q77*(1+INDEX('Annual Returns'!$B$4:$B$157,MATCH($A77+15,'Annual Returns'!$A$4:$A$157,0)))-Inputs!$B$2*Inputs!$B$3*(1+Inputs!$B$4)^15))</f>
        <v/>
      </c>
      <c r="S77" s="16">
        <f>IF(OR(17&gt;Inputs!$B$5,$B77=""),"",MAX(0,R77*(1+INDEX('Annual Returns'!$B$4:$B$157,MATCH($A77+16,'Annual Returns'!$A$4:$A$157,0)))-Inputs!$B$2*Inputs!$B$3*(1+Inputs!$B$4)^16))</f>
        <v/>
      </c>
      <c r="T77" s="16">
        <f>IF(OR(18&gt;Inputs!$B$5,$B77=""),"",MAX(0,S77*(1+INDEX('Annual Returns'!$B$4:$B$157,MATCH($A77+17,'Annual Returns'!$A$4:$A$157,0)))-Inputs!$B$2*Inputs!$B$3*(1+Inputs!$B$4)^17))</f>
        <v/>
      </c>
      <c r="U77" s="16">
        <f>IF(OR(19&gt;Inputs!$B$5,$B77=""),"",MAX(0,T77*(1+INDEX('Annual Returns'!$B$4:$B$157,MATCH($A77+18,'Annual Returns'!$A$4:$A$157,0)))-Inputs!$B$2*Inputs!$B$3*(1+Inputs!$B$4)^18))</f>
        <v/>
      </c>
      <c r="V77" s="16">
        <f>IF(OR(20&gt;Inputs!$B$5,$B77=""),"",MAX(0,U77*(1+INDEX('Annual Returns'!$B$4:$B$157,MATCH($A77+19,'Annual Returns'!$A$4:$A$157,0)))-Inputs!$B$2*Inputs!$B$3*(1+Inputs!$B$4)^19))</f>
        <v/>
      </c>
      <c r="W77" s="16">
        <f>IF(OR(21&gt;Inputs!$B$5,$B77=""),"",MAX(0,V77*(1+INDEX('Annual Returns'!$B$4:$B$157,MATCH($A77+20,'Annual Returns'!$A$4:$A$157,0)))-Inputs!$B$2*Inputs!$B$3*(1+Inputs!$B$4)^20))</f>
        <v/>
      </c>
      <c r="X77" s="16">
        <f>IF(OR(22&gt;Inputs!$B$5,$B77=""),"",MAX(0,W77*(1+INDEX('Annual Returns'!$B$4:$B$157,MATCH($A77+21,'Annual Returns'!$A$4:$A$157,0)))-Inputs!$B$2*Inputs!$B$3*(1+Inputs!$B$4)^21))</f>
        <v/>
      </c>
      <c r="Y77" s="16">
        <f>IF(OR(23&gt;Inputs!$B$5,$B77=""),"",MAX(0,X77*(1+INDEX('Annual Returns'!$B$4:$B$157,MATCH($A77+22,'Annual Returns'!$A$4:$A$157,0)))-Inputs!$B$2*Inputs!$B$3*(1+Inputs!$B$4)^22))</f>
        <v/>
      </c>
      <c r="Z77" s="16">
        <f>IF(OR(24&gt;Inputs!$B$5,$B77=""),"",MAX(0,Y77*(1+INDEX('Annual Returns'!$B$4:$B$157,MATCH($A77+23,'Annual Returns'!$A$4:$A$157,0)))-Inputs!$B$2*Inputs!$B$3*(1+Inputs!$B$4)^23))</f>
        <v/>
      </c>
      <c r="AA77" s="16">
        <f>IF(OR(25&gt;Inputs!$B$5,$B77=""),"",MAX(0,Z77*(1+INDEX('Annual Returns'!$B$4:$B$157,MATCH($A77+24,'Annual Returns'!$A$4:$A$157,0)))-Inputs!$B$2*Inputs!$B$3*(1+Inputs!$B$4)^24))</f>
        <v/>
      </c>
      <c r="AB77" s="16">
        <f>IF(OR(26&gt;Inputs!$B$5,$B77=""),"",MAX(0,AA77*(1+INDEX('Annual Returns'!$B$4:$B$157,MATCH($A77+25,'Annual Returns'!$A$4:$A$157,0)))-Inputs!$B$2*Inputs!$B$3*(1+Inputs!$B$4)^25))</f>
        <v/>
      </c>
      <c r="AC77" s="16">
        <f>IF(OR(27&gt;Inputs!$B$5,$B77=""),"",MAX(0,AB77*(1+INDEX('Annual Returns'!$B$4:$B$157,MATCH($A77+26,'Annual Returns'!$A$4:$A$157,0)))-Inputs!$B$2*Inputs!$B$3*(1+Inputs!$B$4)^26))</f>
        <v/>
      </c>
      <c r="AD77" s="16">
        <f>IF(OR(28&gt;Inputs!$B$5,$B77=""),"",MAX(0,AC77*(1+INDEX('Annual Returns'!$B$4:$B$157,MATCH($A77+27,'Annual Returns'!$A$4:$A$157,0)))-Inputs!$B$2*Inputs!$B$3*(1+Inputs!$B$4)^27))</f>
        <v/>
      </c>
      <c r="AE77" s="16">
        <f>IF(OR(29&gt;Inputs!$B$5,$B77=""),"",MAX(0,AD77*(1+INDEX('Annual Returns'!$B$4:$B$157,MATCH($A77+28,'Annual Returns'!$A$4:$A$157,0)))-Inputs!$B$2*Inputs!$B$3*(1+Inputs!$B$4)^28))</f>
        <v/>
      </c>
      <c r="AF77" s="16">
        <f>IF(OR(30&gt;Inputs!$B$5,$B77=""),"",MAX(0,AE77*(1+INDEX('Annual Returns'!$B$4:$B$157,MATCH($A77+29,'Annual Returns'!$A$4:$A$157,0)))-Inputs!$B$2*Inputs!$B$3*(1+Inputs!$B$4)^29))</f>
        <v/>
      </c>
      <c r="AG77" s="16">
        <f>IF(OR(31&gt;Inputs!$B$5,$B77=""),"",MAX(0,AF77*(1+INDEX('Annual Returns'!$B$4:$B$157,MATCH($A77+30,'Annual Returns'!$A$4:$A$157,0)))-Inputs!$B$2*Inputs!$B$3*(1+Inputs!$B$4)^30))</f>
        <v/>
      </c>
      <c r="AH77" s="16">
        <f>IF(OR(32&gt;Inputs!$B$5,$B77=""),"",MAX(0,AG77*(1+INDEX('Annual Returns'!$B$4:$B$157,MATCH($A77+31,'Annual Returns'!$A$4:$A$157,0)))-Inputs!$B$2*Inputs!$B$3*(1+Inputs!$B$4)^31))</f>
        <v/>
      </c>
      <c r="AI77" s="16">
        <f>IF(OR(33&gt;Inputs!$B$5,$B77=""),"",MAX(0,AH77*(1+INDEX('Annual Returns'!$B$4:$B$157,MATCH($A77+32,'Annual Returns'!$A$4:$A$157,0)))-Inputs!$B$2*Inputs!$B$3*(1+Inputs!$B$4)^32))</f>
        <v/>
      </c>
      <c r="AJ77" s="16">
        <f>IF(OR(34&gt;Inputs!$B$5,$B77=""),"",MAX(0,AI77*(1+INDEX('Annual Returns'!$B$4:$B$157,MATCH($A77+33,'Annual Returns'!$A$4:$A$157,0)))-Inputs!$B$2*Inputs!$B$3*(1+Inputs!$B$4)^33))</f>
        <v/>
      </c>
      <c r="AK77" s="16">
        <f>IF(OR(35&gt;Inputs!$B$5,$B77=""),"",MAX(0,AJ77*(1+INDEX('Annual Returns'!$B$4:$B$157,MATCH($A77+34,'Annual Returns'!$A$4:$A$157,0)))-Inputs!$B$2*Inputs!$B$3*(1+Inputs!$B$4)^34))</f>
        <v/>
      </c>
      <c r="AL77" s="16">
        <f>IF(OR(36&gt;Inputs!$B$5,$B77=""),"",MAX(0,AK77*(1+INDEX('Annual Returns'!$B$4:$B$157,MATCH($A77+35,'Annual Returns'!$A$4:$A$157,0)))-Inputs!$B$2*Inputs!$B$3*(1+Inputs!$B$4)^35))</f>
        <v/>
      </c>
      <c r="AM77" s="16">
        <f>IF(OR(37&gt;Inputs!$B$5,$B77=""),"",MAX(0,AL77*(1+INDEX('Annual Returns'!$B$4:$B$157,MATCH($A77+36,'Annual Returns'!$A$4:$A$157,0)))-Inputs!$B$2*Inputs!$B$3*(1+Inputs!$B$4)^36))</f>
        <v/>
      </c>
      <c r="AN77" s="16">
        <f>IF(OR(38&gt;Inputs!$B$5,$B77=""),"",MAX(0,AM77*(1+INDEX('Annual Returns'!$B$4:$B$157,MATCH($A77+37,'Annual Returns'!$A$4:$A$157,0)))-Inputs!$B$2*Inputs!$B$3*(1+Inputs!$B$4)^37))</f>
        <v/>
      </c>
      <c r="AO77" s="16">
        <f>IF(OR(39&gt;Inputs!$B$5,$B77=""),"",MAX(0,AN77*(1+INDEX('Annual Returns'!$B$4:$B$157,MATCH($A77+38,'Annual Returns'!$A$4:$A$157,0)))-Inputs!$B$2*Inputs!$B$3*(1+Inputs!$B$4)^38))</f>
        <v/>
      </c>
      <c r="AP77" s="16">
        <f>IF(OR(40&gt;Inputs!$B$5,$B77=""),"",MAX(0,AO77*(1+INDEX('Annual Returns'!$B$4:$B$157,MATCH($A77+39,'Annual Returns'!$A$4:$A$157,0)))-Inputs!$B$2*Inputs!$B$3*(1+Inputs!$B$4)^39))</f>
        <v/>
      </c>
      <c r="AQ77" s="16">
        <f>IF(OR(41&gt;Inputs!$B$5,$B77=""),"",MAX(0,AP77*(1+INDEX('Annual Returns'!$B$4:$B$157,MATCH($A77+40,'Annual Returns'!$A$4:$A$157,0)))-Inputs!$B$2*Inputs!$B$3*(1+Inputs!$B$4)^40))</f>
        <v/>
      </c>
      <c r="AR77" s="16">
        <f>IF(OR(42&gt;Inputs!$B$5,$B77=""),"",MAX(0,AQ77*(1+INDEX('Annual Returns'!$B$4:$B$157,MATCH($A77+41,'Annual Returns'!$A$4:$A$157,0)))-Inputs!$B$2*Inputs!$B$3*(1+Inputs!$B$4)^41))</f>
        <v/>
      </c>
      <c r="AS77" s="16">
        <f>IF(OR(43&gt;Inputs!$B$5,$B77=""),"",MAX(0,AR77*(1+INDEX('Annual Returns'!$B$4:$B$157,MATCH($A77+42,'Annual Returns'!$A$4:$A$157,0)))-Inputs!$B$2*Inputs!$B$3*(1+Inputs!$B$4)^42))</f>
        <v/>
      </c>
      <c r="AT77" s="16">
        <f>IF(OR(44&gt;Inputs!$B$5,$B77=""),"",MAX(0,AS77*(1+INDEX('Annual Returns'!$B$4:$B$157,MATCH($A77+43,'Annual Returns'!$A$4:$A$157,0)))-Inputs!$B$2*Inputs!$B$3*(1+Inputs!$B$4)^43))</f>
        <v/>
      </c>
      <c r="AU77" s="16">
        <f>IF(OR(45&gt;Inputs!$B$5,$B77=""),"",MAX(0,AT77*(1+INDEX('Annual Returns'!$B$4:$B$157,MATCH($A77+44,'Annual Returns'!$A$4:$A$157,0)))-Inputs!$B$2*Inputs!$B$3*(1+Inputs!$B$4)^44))</f>
        <v/>
      </c>
      <c r="AV77" s="16">
        <f>IF(OR(46&gt;Inputs!$B$5,$B77=""),"",MAX(0,AU77*(1+INDEX('Annual Returns'!$B$4:$B$157,MATCH($A77+45,'Annual Returns'!$A$4:$A$157,0)))-Inputs!$B$2*Inputs!$B$3*(1+Inputs!$B$4)^45))</f>
        <v/>
      </c>
      <c r="AW77" s="16">
        <f>IF(OR(47&gt;Inputs!$B$5,$B77=""),"",MAX(0,AV77*(1+INDEX('Annual Returns'!$B$4:$B$157,MATCH($A77+46,'Annual Returns'!$A$4:$A$157,0)))-Inputs!$B$2*Inputs!$B$3*(1+Inputs!$B$4)^46))</f>
        <v/>
      </c>
      <c r="AX77" s="16">
        <f>IF(OR(48&gt;Inputs!$B$5,$B77=""),"",MAX(0,AW77*(1+INDEX('Annual Returns'!$B$4:$B$157,MATCH($A77+47,'Annual Returns'!$A$4:$A$157,0)))-Inputs!$B$2*Inputs!$B$3*(1+Inputs!$B$4)^47))</f>
        <v/>
      </c>
      <c r="AY77" s="16">
        <f>IF(OR(49&gt;Inputs!$B$5,$B77=""),"",MAX(0,AX77*(1+INDEX('Annual Returns'!$B$4:$B$157,MATCH($A77+48,'Annual Returns'!$A$4:$A$157,0)))-Inputs!$B$2*Inputs!$B$3*(1+Inputs!$B$4)^48))</f>
        <v/>
      </c>
      <c r="AZ77" s="16">
        <f>IF(OR(50&gt;Inputs!$B$5,$B77=""),"",MAX(0,AY77*(1+INDEX('Annual Returns'!$B$4:$B$157,MATCH($A77+49,'Annual Returns'!$A$4:$A$157,0)))-Inputs!$B$2*Inputs!$B$3*(1+Inputs!$B$4)^49))</f>
        <v/>
      </c>
      <c r="BA77" s="16">
        <f>IF(B77="","",INDEX(C77:AZ77,Inputs!$B$5))</f>
        <v/>
      </c>
      <c r="BB77">
        <f>IF(BA77="","",IF(BA77&gt;0,1,0))</f>
        <v/>
      </c>
      <c r="BC77">
        <f>IF(BB77="","",IF(BB77=1,"",MATCH(0,C77:AZ77,0)))</f>
        <v/>
      </c>
    </row>
    <row r="78">
      <c r="A78" t="n">
        <v>1946</v>
      </c>
      <c r="B78" s="16">
        <f>IF(OR($A78+Inputs!$B$5-1&gt;Inputs!$B$7,Inputs!$B$5&gt;50),"",Inputs!$B$2)</f>
        <v/>
      </c>
      <c r="C78" s="16">
        <f>IF(OR(1&gt;Inputs!$B$5,$B78=""),"",MAX(0,B78*(1+INDEX('Annual Returns'!$B$4:$B$157,MATCH($A78+0,'Annual Returns'!$A$4:$A$157,0)))-Inputs!$B$2*Inputs!$B$3*(1+Inputs!$B$4)^0))</f>
        <v/>
      </c>
      <c r="D78" s="16">
        <f>IF(OR(2&gt;Inputs!$B$5,$B78=""),"",MAX(0,C78*(1+INDEX('Annual Returns'!$B$4:$B$157,MATCH($A78+1,'Annual Returns'!$A$4:$A$157,0)))-Inputs!$B$2*Inputs!$B$3*(1+Inputs!$B$4)^1))</f>
        <v/>
      </c>
      <c r="E78" s="16">
        <f>IF(OR(3&gt;Inputs!$B$5,$B78=""),"",MAX(0,D78*(1+INDEX('Annual Returns'!$B$4:$B$157,MATCH($A78+2,'Annual Returns'!$A$4:$A$157,0)))-Inputs!$B$2*Inputs!$B$3*(1+Inputs!$B$4)^2))</f>
        <v/>
      </c>
      <c r="F78" s="16">
        <f>IF(OR(4&gt;Inputs!$B$5,$B78=""),"",MAX(0,E78*(1+INDEX('Annual Returns'!$B$4:$B$157,MATCH($A78+3,'Annual Returns'!$A$4:$A$157,0)))-Inputs!$B$2*Inputs!$B$3*(1+Inputs!$B$4)^3))</f>
        <v/>
      </c>
      <c r="G78" s="16">
        <f>IF(OR(5&gt;Inputs!$B$5,$B78=""),"",MAX(0,F78*(1+INDEX('Annual Returns'!$B$4:$B$157,MATCH($A78+4,'Annual Returns'!$A$4:$A$157,0)))-Inputs!$B$2*Inputs!$B$3*(1+Inputs!$B$4)^4))</f>
        <v/>
      </c>
      <c r="H78" s="16">
        <f>IF(OR(6&gt;Inputs!$B$5,$B78=""),"",MAX(0,G78*(1+INDEX('Annual Returns'!$B$4:$B$157,MATCH($A78+5,'Annual Returns'!$A$4:$A$157,0)))-Inputs!$B$2*Inputs!$B$3*(1+Inputs!$B$4)^5))</f>
        <v/>
      </c>
      <c r="I78" s="16">
        <f>IF(OR(7&gt;Inputs!$B$5,$B78=""),"",MAX(0,H78*(1+INDEX('Annual Returns'!$B$4:$B$157,MATCH($A78+6,'Annual Returns'!$A$4:$A$157,0)))-Inputs!$B$2*Inputs!$B$3*(1+Inputs!$B$4)^6))</f>
        <v/>
      </c>
      <c r="J78" s="16">
        <f>IF(OR(8&gt;Inputs!$B$5,$B78=""),"",MAX(0,I78*(1+INDEX('Annual Returns'!$B$4:$B$157,MATCH($A78+7,'Annual Returns'!$A$4:$A$157,0)))-Inputs!$B$2*Inputs!$B$3*(1+Inputs!$B$4)^7))</f>
        <v/>
      </c>
      <c r="K78" s="16">
        <f>IF(OR(9&gt;Inputs!$B$5,$B78=""),"",MAX(0,J78*(1+INDEX('Annual Returns'!$B$4:$B$157,MATCH($A78+8,'Annual Returns'!$A$4:$A$157,0)))-Inputs!$B$2*Inputs!$B$3*(1+Inputs!$B$4)^8))</f>
        <v/>
      </c>
      <c r="L78" s="16">
        <f>IF(OR(10&gt;Inputs!$B$5,$B78=""),"",MAX(0,K78*(1+INDEX('Annual Returns'!$B$4:$B$157,MATCH($A78+9,'Annual Returns'!$A$4:$A$157,0)))-Inputs!$B$2*Inputs!$B$3*(1+Inputs!$B$4)^9))</f>
        <v/>
      </c>
      <c r="M78" s="16">
        <f>IF(OR(11&gt;Inputs!$B$5,$B78=""),"",MAX(0,L78*(1+INDEX('Annual Returns'!$B$4:$B$157,MATCH($A78+10,'Annual Returns'!$A$4:$A$157,0)))-Inputs!$B$2*Inputs!$B$3*(1+Inputs!$B$4)^10))</f>
        <v/>
      </c>
      <c r="N78" s="16">
        <f>IF(OR(12&gt;Inputs!$B$5,$B78=""),"",MAX(0,M78*(1+INDEX('Annual Returns'!$B$4:$B$157,MATCH($A78+11,'Annual Returns'!$A$4:$A$157,0)))-Inputs!$B$2*Inputs!$B$3*(1+Inputs!$B$4)^11))</f>
        <v/>
      </c>
      <c r="O78" s="16">
        <f>IF(OR(13&gt;Inputs!$B$5,$B78=""),"",MAX(0,N78*(1+INDEX('Annual Returns'!$B$4:$B$157,MATCH($A78+12,'Annual Returns'!$A$4:$A$157,0)))-Inputs!$B$2*Inputs!$B$3*(1+Inputs!$B$4)^12))</f>
        <v/>
      </c>
      <c r="P78" s="16">
        <f>IF(OR(14&gt;Inputs!$B$5,$B78=""),"",MAX(0,O78*(1+INDEX('Annual Returns'!$B$4:$B$157,MATCH($A78+13,'Annual Returns'!$A$4:$A$157,0)))-Inputs!$B$2*Inputs!$B$3*(1+Inputs!$B$4)^13))</f>
        <v/>
      </c>
      <c r="Q78" s="16">
        <f>IF(OR(15&gt;Inputs!$B$5,$B78=""),"",MAX(0,P78*(1+INDEX('Annual Returns'!$B$4:$B$157,MATCH($A78+14,'Annual Returns'!$A$4:$A$157,0)))-Inputs!$B$2*Inputs!$B$3*(1+Inputs!$B$4)^14))</f>
        <v/>
      </c>
      <c r="R78" s="16">
        <f>IF(OR(16&gt;Inputs!$B$5,$B78=""),"",MAX(0,Q78*(1+INDEX('Annual Returns'!$B$4:$B$157,MATCH($A78+15,'Annual Returns'!$A$4:$A$157,0)))-Inputs!$B$2*Inputs!$B$3*(1+Inputs!$B$4)^15))</f>
        <v/>
      </c>
      <c r="S78" s="16">
        <f>IF(OR(17&gt;Inputs!$B$5,$B78=""),"",MAX(0,R78*(1+INDEX('Annual Returns'!$B$4:$B$157,MATCH($A78+16,'Annual Returns'!$A$4:$A$157,0)))-Inputs!$B$2*Inputs!$B$3*(1+Inputs!$B$4)^16))</f>
        <v/>
      </c>
      <c r="T78" s="16">
        <f>IF(OR(18&gt;Inputs!$B$5,$B78=""),"",MAX(0,S78*(1+INDEX('Annual Returns'!$B$4:$B$157,MATCH($A78+17,'Annual Returns'!$A$4:$A$157,0)))-Inputs!$B$2*Inputs!$B$3*(1+Inputs!$B$4)^17))</f>
        <v/>
      </c>
      <c r="U78" s="16">
        <f>IF(OR(19&gt;Inputs!$B$5,$B78=""),"",MAX(0,T78*(1+INDEX('Annual Returns'!$B$4:$B$157,MATCH($A78+18,'Annual Returns'!$A$4:$A$157,0)))-Inputs!$B$2*Inputs!$B$3*(1+Inputs!$B$4)^18))</f>
        <v/>
      </c>
      <c r="V78" s="16">
        <f>IF(OR(20&gt;Inputs!$B$5,$B78=""),"",MAX(0,U78*(1+INDEX('Annual Returns'!$B$4:$B$157,MATCH($A78+19,'Annual Returns'!$A$4:$A$157,0)))-Inputs!$B$2*Inputs!$B$3*(1+Inputs!$B$4)^19))</f>
        <v/>
      </c>
      <c r="W78" s="16">
        <f>IF(OR(21&gt;Inputs!$B$5,$B78=""),"",MAX(0,V78*(1+INDEX('Annual Returns'!$B$4:$B$157,MATCH($A78+20,'Annual Returns'!$A$4:$A$157,0)))-Inputs!$B$2*Inputs!$B$3*(1+Inputs!$B$4)^20))</f>
        <v/>
      </c>
      <c r="X78" s="16">
        <f>IF(OR(22&gt;Inputs!$B$5,$B78=""),"",MAX(0,W78*(1+INDEX('Annual Returns'!$B$4:$B$157,MATCH($A78+21,'Annual Returns'!$A$4:$A$157,0)))-Inputs!$B$2*Inputs!$B$3*(1+Inputs!$B$4)^21))</f>
        <v/>
      </c>
      <c r="Y78" s="16">
        <f>IF(OR(23&gt;Inputs!$B$5,$B78=""),"",MAX(0,X78*(1+INDEX('Annual Returns'!$B$4:$B$157,MATCH($A78+22,'Annual Returns'!$A$4:$A$157,0)))-Inputs!$B$2*Inputs!$B$3*(1+Inputs!$B$4)^22))</f>
        <v/>
      </c>
      <c r="Z78" s="16">
        <f>IF(OR(24&gt;Inputs!$B$5,$B78=""),"",MAX(0,Y78*(1+INDEX('Annual Returns'!$B$4:$B$157,MATCH($A78+23,'Annual Returns'!$A$4:$A$157,0)))-Inputs!$B$2*Inputs!$B$3*(1+Inputs!$B$4)^23))</f>
        <v/>
      </c>
      <c r="AA78" s="16">
        <f>IF(OR(25&gt;Inputs!$B$5,$B78=""),"",MAX(0,Z78*(1+INDEX('Annual Returns'!$B$4:$B$157,MATCH($A78+24,'Annual Returns'!$A$4:$A$157,0)))-Inputs!$B$2*Inputs!$B$3*(1+Inputs!$B$4)^24))</f>
        <v/>
      </c>
      <c r="AB78" s="16">
        <f>IF(OR(26&gt;Inputs!$B$5,$B78=""),"",MAX(0,AA78*(1+INDEX('Annual Returns'!$B$4:$B$157,MATCH($A78+25,'Annual Returns'!$A$4:$A$157,0)))-Inputs!$B$2*Inputs!$B$3*(1+Inputs!$B$4)^25))</f>
        <v/>
      </c>
      <c r="AC78" s="16">
        <f>IF(OR(27&gt;Inputs!$B$5,$B78=""),"",MAX(0,AB78*(1+INDEX('Annual Returns'!$B$4:$B$157,MATCH($A78+26,'Annual Returns'!$A$4:$A$157,0)))-Inputs!$B$2*Inputs!$B$3*(1+Inputs!$B$4)^26))</f>
        <v/>
      </c>
      <c r="AD78" s="16">
        <f>IF(OR(28&gt;Inputs!$B$5,$B78=""),"",MAX(0,AC78*(1+INDEX('Annual Returns'!$B$4:$B$157,MATCH($A78+27,'Annual Returns'!$A$4:$A$157,0)))-Inputs!$B$2*Inputs!$B$3*(1+Inputs!$B$4)^27))</f>
        <v/>
      </c>
      <c r="AE78" s="16">
        <f>IF(OR(29&gt;Inputs!$B$5,$B78=""),"",MAX(0,AD78*(1+INDEX('Annual Returns'!$B$4:$B$157,MATCH($A78+28,'Annual Returns'!$A$4:$A$157,0)))-Inputs!$B$2*Inputs!$B$3*(1+Inputs!$B$4)^28))</f>
        <v/>
      </c>
      <c r="AF78" s="16">
        <f>IF(OR(30&gt;Inputs!$B$5,$B78=""),"",MAX(0,AE78*(1+INDEX('Annual Returns'!$B$4:$B$157,MATCH($A78+29,'Annual Returns'!$A$4:$A$157,0)))-Inputs!$B$2*Inputs!$B$3*(1+Inputs!$B$4)^29))</f>
        <v/>
      </c>
      <c r="AG78" s="16">
        <f>IF(OR(31&gt;Inputs!$B$5,$B78=""),"",MAX(0,AF78*(1+INDEX('Annual Returns'!$B$4:$B$157,MATCH($A78+30,'Annual Returns'!$A$4:$A$157,0)))-Inputs!$B$2*Inputs!$B$3*(1+Inputs!$B$4)^30))</f>
        <v/>
      </c>
      <c r="AH78" s="16">
        <f>IF(OR(32&gt;Inputs!$B$5,$B78=""),"",MAX(0,AG78*(1+INDEX('Annual Returns'!$B$4:$B$157,MATCH($A78+31,'Annual Returns'!$A$4:$A$157,0)))-Inputs!$B$2*Inputs!$B$3*(1+Inputs!$B$4)^31))</f>
        <v/>
      </c>
      <c r="AI78" s="16">
        <f>IF(OR(33&gt;Inputs!$B$5,$B78=""),"",MAX(0,AH78*(1+INDEX('Annual Returns'!$B$4:$B$157,MATCH($A78+32,'Annual Returns'!$A$4:$A$157,0)))-Inputs!$B$2*Inputs!$B$3*(1+Inputs!$B$4)^32))</f>
        <v/>
      </c>
      <c r="AJ78" s="16">
        <f>IF(OR(34&gt;Inputs!$B$5,$B78=""),"",MAX(0,AI78*(1+INDEX('Annual Returns'!$B$4:$B$157,MATCH($A78+33,'Annual Returns'!$A$4:$A$157,0)))-Inputs!$B$2*Inputs!$B$3*(1+Inputs!$B$4)^33))</f>
        <v/>
      </c>
      <c r="AK78" s="16">
        <f>IF(OR(35&gt;Inputs!$B$5,$B78=""),"",MAX(0,AJ78*(1+INDEX('Annual Returns'!$B$4:$B$157,MATCH($A78+34,'Annual Returns'!$A$4:$A$157,0)))-Inputs!$B$2*Inputs!$B$3*(1+Inputs!$B$4)^34))</f>
        <v/>
      </c>
      <c r="AL78" s="16">
        <f>IF(OR(36&gt;Inputs!$B$5,$B78=""),"",MAX(0,AK78*(1+INDEX('Annual Returns'!$B$4:$B$157,MATCH($A78+35,'Annual Returns'!$A$4:$A$157,0)))-Inputs!$B$2*Inputs!$B$3*(1+Inputs!$B$4)^35))</f>
        <v/>
      </c>
      <c r="AM78" s="16">
        <f>IF(OR(37&gt;Inputs!$B$5,$B78=""),"",MAX(0,AL78*(1+INDEX('Annual Returns'!$B$4:$B$157,MATCH($A78+36,'Annual Returns'!$A$4:$A$157,0)))-Inputs!$B$2*Inputs!$B$3*(1+Inputs!$B$4)^36))</f>
        <v/>
      </c>
      <c r="AN78" s="16">
        <f>IF(OR(38&gt;Inputs!$B$5,$B78=""),"",MAX(0,AM78*(1+INDEX('Annual Returns'!$B$4:$B$157,MATCH($A78+37,'Annual Returns'!$A$4:$A$157,0)))-Inputs!$B$2*Inputs!$B$3*(1+Inputs!$B$4)^37))</f>
        <v/>
      </c>
      <c r="AO78" s="16">
        <f>IF(OR(39&gt;Inputs!$B$5,$B78=""),"",MAX(0,AN78*(1+INDEX('Annual Returns'!$B$4:$B$157,MATCH($A78+38,'Annual Returns'!$A$4:$A$157,0)))-Inputs!$B$2*Inputs!$B$3*(1+Inputs!$B$4)^38))</f>
        <v/>
      </c>
      <c r="AP78" s="16">
        <f>IF(OR(40&gt;Inputs!$B$5,$B78=""),"",MAX(0,AO78*(1+INDEX('Annual Returns'!$B$4:$B$157,MATCH($A78+39,'Annual Returns'!$A$4:$A$157,0)))-Inputs!$B$2*Inputs!$B$3*(1+Inputs!$B$4)^39))</f>
        <v/>
      </c>
      <c r="AQ78" s="16">
        <f>IF(OR(41&gt;Inputs!$B$5,$B78=""),"",MAX(0,AP78*(1+INDEX('Annual Returns'!$B$4:$B$157,MATCH($A78+40,'Annual Returns'!$A$4:$A$157,0)))-Inputs!$B$2*Inputs!$B$3*(1+Inputs!$B$4)^40))</f>
        <v/>
      </c>
      <c r="AR78" s="16">
        <f>IF(OR(42&gt;Inputs!$B$5,$B78=""),"",MAX(0,AQ78*(1+INDEX('Annual Returns'!$B$4:$B$157,MATCH($A78+41,'Annual Returns'!$A$4:$A$157,0)))-Inputs!$B$2*Inputs!$B$3*(1+Inputs!$B$4)^41))</f>
        <v/>
      </c>
      <c r="AS78" s="16">
        <f>IF(OR(43&gt;Inputs!$B$5,$B78=""),"",MAX(0,AR78*(1+INDEX('Annual Returns'!$B$4:$B$157,MATCH($A78+42,'Annual Returns'!$A$4:$A$157,0)))-Inputs!$B$2*Inputs!$B$3*(1+Inputs!$B$4)^42))</f>
        <v/>
      </c>
      <c r="AT78" s="16">
        <f>IF(OR(44&gt;Inputs!$B$5,$B78=""),"",MAX(0,AS78*(1+INDEX('Annual Returns'!$B$4:$B$157,MATCH($A78+43,'Annual Returns'!$A$4:$A$157,0)))-Inputs!$B$2*Inputs!$B$3*(1+Inputs!$B$4)^43))</f>
        <v/>
      </c>
      <c r="AU78" s="16">
        <f>IF(OR(45&gt;Inputs!$B$5,$B78=""),"",MAX(0,AT78*(1+INDEX('Annual Returns'!$B$4:$B$157,MATCH($A78+44,'Annual Returns'!$A$4:$A$157,0)))-Inputs!$B$2*Inputs!$B$3*(1+Inputs!$B$4)^44))</f>
        <v/>
      </c>
      <c r="AV78" s="16">
        <f>IF(OR(46&gt;Inputs!$B$5,$B78=""),"",MAX(0,AU78*(1+INDEX('Annual Returns'!$B$4:$B$157,MATCH($A78+45,'Annual Returns'!$A$4:$A$157,0)))-Inputs!$B$2*Inputs!$B$3*(1+Inputs!$B$4)^45))</f>
        <v/>
      </c>
      <c r="AW78" s="16">
        <f>IF(OR(47&gt;Inputs!$B$5,$B78=""),"",MAX(0,AV78*(1+INDEX('Annual Returns'!$B$4:$B$157,MATCH($A78+46,'Annual Returns'!$A$4:$A$157,0)))-Inputs!$B$2*Inputs!$B$3*(1+Inputs!$B$4)^46))</f>
        <v/>
      </c>
      <c r="AX78" s="16">
        <f>IF(OR(48&gt;Inputs!$B$5,$B78=""),"",MAX(0,AW78*(1+INDEX('Annual Returns'!$B$4:$B$157,MATCH($A78+47,'Annual Returns'!$A$4:$A$157,0)))-Inputs!$B$2*Inputs!$B$3*(1+Inputs!$B$4)^47))</f>
        <v/>
      </c>
      <c r="AY78" s="16">
        <f>IF(OR(49&gt;Inputs!$B$5,$B78=""),"",MAX(0,AX78*(1+INDEX('Annual Returns'!$B$4:$B$157,MATCH($A78+48,'Annual Returns'!$A$4:$A$157,0)))-Inputs!$B$2*Inputs!$B$3*(1+Inputs!$B$4)^48))</f>
        <v/>
      </c>
      <c r="AZ78" s="16">
        <f>IF(OR(50&gt;Inputs!$B$5,$B78=""),"",MAX(0,AY78*(1+INDEX('Annual Returns'!$B$4:$B$157,MATCH($A78+49,'Annual Returns'!$A$4:$A$157,0)))-Inputs!$B$2*Inputs!$B$3*(1+Inputs!$B$4)^49))</f>
        <v/>
      </c>
      <c r="BA78" s="16">
        <f>IF(B78="","",INDEX(C78:AZ78,Inputs!$B$5))</f>
        <v/>
      </c>
      <c r="BB78">
        <f>IF(BA78="","",IF(BA78&gt;0,1,0))</f>
        <v/>
      </c>
      <c r="BC78">
        <f>IF(BB78="","",IF(BB78=1,"",MATCH(0,C78:AZ78,0)))</f>
        <v/>
      </c>
    </row>
    <row r="79">
      <c r="A79" t="n">
        <v>1947</v>
      </c>
      <c r="B79" s="16">
        <f>IF(OR($A79+Inputs!$B$5-1&gt;Inputs!$B$7,Inputs!$B$5&gt;50),"",Inputs!$B$2)</f>
        <v/>
      </c>
      <c r="C79" s="16">
        <f>IF(OR(1&gt;Inputs!$B$5,$B79=""),"",MAX(0,B79*(1+INDEX('Annual Returns'!$B$4:$B$157,MATCH($A79+0,'Annual Returns'!$A$4:$A$157,0)))-Inputs!$B$2*Inputs!$B$3*(1+Inputs!$B$4)^0))</f>
        <v/>
      </c>
      <c r="D79" s="16">
        <f>IF(OR(2&gt;Inputs!$B$5,$B79=""),"",MAX(0,C79*(1+INDEX('Annual Returns'!$B$4:$B$157,MATCH($A79+1,'Annual Returns'!$A$4:$A$157,0)))-Inputs!$B$2*Inputs!$B$3*(1+Inputs!$B$4)^1))</f>
        <v/>
      </c>
      <c r="E79" s="16">
        <f>IF(OR(3&gt;Inputs!$B$5,$B79=""),"",MAX(0,D79*(1+INDEX('Annual Returns'!$B$4:$B$157,MATCH($A79+2,'Annual Returns'!$A$4:$A$157,0)))-Inputs!$B$2*Inputs!$B$3*(1+Inputs!$B$4)^2))</f>
        <v/>
      </c>
      <c r="F79" s="16">
        <f>IF(OR(4&gt;Inputs!$B$5,$B79=""),"",MAX(0,E79*(1+INDEX('Annual Returns'!$B$4:$B$157,MATCH($A79+3,'Annual Returns'!$A$4:$A$157,0)))-Inputs!$B$2*Inputs!$B$3*(1+Inputs!$B$4)^3))</f>
        <v/>
      </c>
      <c r="G79" s="16">
        <f>IF(OR(5&gt;Inputs!$B$5,$B79=""),"",MAX(0,F79*(1+INDEX('Annual Returns'!$B$4:$B$157,MATCH($A79+4,'Annual Returns'!$A$4:$A$157,0)))-Inputs!$B$2*Inputs!$B$3*(1+Inputs!$B$4)^4))</f>
        <v/>
      </c>
      <c r="H79" s="16">
        <f>IF(OR(6&gt;Inputs!$B$5,$B79=""),"",MAX(0,G79*(1+INDEX('Annual Returns'!$B$4:$B$157,MATCH($A79+5,'Annual Returns'!$A$4:$A$157,0)))-Inputs!$B$2*Inputs!$B$3*(1+Inputs!$B$4)^5))</f>
        <v/>
      </c>
      <c r="I79" s="16">
        <f>IF(OR(7&gt;Inputs!$B$5,$B79=""),"",MAX(0,H79*(1+INDEX('Annual Returns'!$B$4:$B$157,MATCH($A79+6,'Annual Returns'!$A$4:$A$157,0)))-Inputs!$B$2*Inputs!$B$3*(1+Inputs!$B$4)^6))</f>
        <v/>
      </c>
      <c r="J79" s="16">
        <f>IF(OR(8&gt;Inputs!$B$5,$B79=""),"",MAX(0,I79*(1+INDEX('Annual Returns'!$B$4:$B$157,MATCH($A79+7,'Annual Returns'!$A$4:$A$157,0)))-Inputs!$B$2*Inputs!$B$3*(1+Inputs!$B$4)^7))</f>
        <v/>
      </c>
      <c r="K79" s="16">
        <f>IF(OR(9&gt;Inputs!$B$5,$B79=""),"",MAX(0,J79*(1+INDEX('Annual Returns'!$B$4:$B$157,MATCH($A79+8,'Annual Returns'!$A$4:$A$157,0)))-Inputs!$B$2*Inputs!$B$3*(1+Inputs!$B$4)^8))</f>
        <v/>
      </c>
      <c r="L79" s="16">
        <f>IF(OR(10&gt;Inputs!$B$5,$B79=""),"",MAX(0,K79*(1+INDEX('Annual Returns'!$B$4:$B$157,MATCH($A79+9,'Annual Returns'!$A$4:$A$157,0)))-Inputs!$B$2*Inputs!$B$3*(1+Inputs!$B$4)^9))</f>
        <v/>
      </c>
      <c r="M79" s="16">
        <f>IF(OR(11&gt;Inputs!$B$5,$B79=""),"",MAX(0,L79*(1+INDEX('Annual Returns'!$B$4:$B$157,MATCH($A79+10,'Annual Returns'!$A$4:$A$157,0)))-Inputs!$B$2*Inputs!$B$3*(1+Inputs!$B$4)^10))</f>
        <v/>
      </c>
      <c r="N79" s="16">
        <f>IF(OR(12&gt;Inputs!$B$5,$B79=""),"",MAX(0,M79*(1+INDEX('Annual Returns'!$B$4:$B$157,MATCH($A79+11,'Annual Returns'!$A$4:$A$157,0)))-Inputs!$B$2*Inputs!$B$3*(1+Inputs!$B$4)^11))</f>
        <v/>
      </c>
      <c r="O79" s="16">
        <f>IF(OR(13&gt;Inputs!$B$5,$B79=""),"",MAX(0,N79*(1+INDEX('Annual Returns'!$B$4:$B$157,MATCH($A79+12,'Annual Returns'!$A$4:$A$157,0)))-Inputs!$B$2*Inputs!$B$3*(1+Inputs!$B$4)^12))</f>
        <v/>
      </c>
      <c r="P79" s="16">
        <f>IF(OR(14&gt;Inputs!$B$5,$B79=""),"",MAX(0,O79*(1+INDEX('Annual Returns'!$B$4:$B$157,MATCH($A79+13,'Annual Returns'!$A$4:$A$157,0)))-Inputs!$B$2*Inputs!$B$3*(1+Inputs!$B$4)^13))</f>
        <v/>
      </c>
      <c r="Q79" s="16">
        <f>IF(OR(15&gt;Inputs!$B$5,$B79=""),"",MAX(0,P79*(1+INDEX('Annual Returns'!$B$4:$B$157,MATCH($A79+14,'Annual Returns'!$A$4:$A$157,0)))-Inputs!$B$2*Inputs!$B$3*(1+Inputs!$B$4)^14))</f>
        <v/>
      </c>
      <c r="R79" s="16">
        <f>IF(OR(16&gt;Inputs!$B$5,$B79=""),"",MAX(0,Q79*(1+INDEX('Annual Returns'!$B$4:$B$157,MATCH($A79+15,'Annual Returns'!$A$4:$A$157,0)))-Inputs!$B$2*Inputs!$B$3*(1+Inputs!$B$4)^15))</f>
        <v/>
      </c>
      <c r="S79" s="16">
        <f>IF(OR(17&gt;Inputs!$B$5,$B79=""),"",MAX(0,R79*(1+INDEX('Annual Returns'!$B$4:$B$157,MATCH($A79+16,'Annual Returns'!$A$4:$A$157,0)))-Inputs!$B$2*Inputs!$B$3*(1+Inputs!$B$4)^16))</f>
        <v/>
      </c>
      <c r="T79" s="16">
        <f>IF(OR(18&gt;Inputs!$B$5,$B79=""),"",MAX(0,S79*(1+INDEX('Annual Returns'!$B$4:$B$157,MATCH($A79+17,'Annual Returns'!$A$4:$A$157,0)))-Inputs!$B$2*Inputs!$B$3*(1+Inputs!$B$4)^17))</f>
        <v/>
      </c>
      <c r="U79" s="16">
        <f>IF(OR(19&gt;Inputs!$B$5,$B79=""),"",MAX(0,T79*(1+INDEX('Annual Returns'!$B$4:$B$157,MATCH($A79+18,'Annual Returns'!$A$4:$A$157,0)))-Inputs!$B$2*Inputs!$B$3*(1+Inputs!$B$4)^18))</f>
        <v/>
      </c>
      <c r="V79" s="16">
        <f>IF(OR(20&gt;Inputs!$B$5,$B79=""),"",MAX(0,U79*(1+INDEX('Annual Returns'!$B$4:$B$157,MATCH($A79+19,'Annual Returns'!$A$4:$A$157,0)))-Inputs!$B$2*Inputs!$B$3*(1+Inputs!$B$4)^19))</f>
        <v/>
      </c>
      <c r="W79" s="16">
        <f>IF(OR(21&gt;Inputs!$B$5,$B79=""),"",MAX(0,V79*(1+INDEX('Annual Returns'!$B$4:$B$157,MATCH($A79+20,'Annual Returns'!$A$4:$A$157,0)))-Inputs!$B$2*Inputs!$B$3*(1+Inputs!$B$4)^20))</f>
        <v/>
      </c>
      <c r="X79" s="16">
        <f>IF(OR(22&gt;Inputs!$B$5,$B79=""),"",MAX(0,W79*(1+INDEX('Annual Returns'!$B$4:$B$157,MATCH($A79+21,'Annual Returns'!$A$4:$A$157,0)))-Inputs!$B$2*Inputs!$B$3*(1+Inputs!$B$4)^21))</f>
        <v/>
      </c>
      <c r="Y79" s="16">
        <f>IF(OR(23&gt;Inputs!$B$5,$B79=""),"",MAX(0,X79*(1+INDEX('Annual Returns'!$B$4:$B$157,MATCH($A79+22,'Annual Returns'!$A$4:$A$157,0)))-Inputs!$B$2*Inputs!$B$3*(1+Inputs!$B$4)^22))</f>
        <v/>
      </c>
      <c r="Z79" s="16">
        <f>IF(OR(24&gt;Inputs!$B$5,$B79=""),"",MAX(0,Y79*(1+INDEX('Annual Returns'!$B$4:$B$157,MATCH($A79+23,'Annual Returns'!$A$4:$A$157,0)))-Inputs!$B$2*Inputs!$B$3*(1+Inputs!$B$4)^23))</f>
        <v/>
      </c>
      <c r="AA79" s="16">
        <f>IF(OR(25&gt;Inputs!$B$5,$B79=""),"",MAX(0,Z79*(1+INDEX('Annual Returns'!$B$4:$B$157,MATCH($A79+24,'Annual Returns'!$A$4:$A$157,0)))-Inputs!$B$2*Inputs!$B$3*(1+Inputs!$B$4)^24))</f>
        <v/>
      </c>
      <c r="AB79" s="16">
        <f>IF(OR(26&gt;Inputs!$B$5,$B79=""),"",MAX(0,AA79*(1+INDEX('Annual Returns'!$B$4:$B$157,MATCH($A79+25,'Annual Returns'!$A$4:$A$157,0)))-Inputs!$B$2*Inputs!$B$3*(1+Inputs!$B$4)^25))</f>
        <v/>
      </c>
      <c r="AC79" s="16">
        <f>IF(OR(27&gt;Inputs!$B$5,$B79=""),"",MAX(0,AB79*(1+INDEX('Annual Returns'!$B$4:$B$157,MATCH($A79+26,'Annual Returns'!$A$4:$A$157,0)))-Inputs!$B$2*Inputs!$B$3*(1+Inputs!$B$4)^26))</f>
        <v/>
      </c>
      <c r="AD79" s="16">
        <f>IF(OR(28&gt;Inputs!$B$5,$B79=""),"",MAX(0,AC79*(1+INDEX('Annual Returns'!$B$4:$B$157,MATCH($A79+27,'Annual Returns'!$A$4:$A$157,0)))-Inputs!$B$2*Inputs!$B$3*(1+Inputs!$B$4)^27))</f>
        <v/>
      </c>
      <c r="AE79" s="16">
        <f>IF(OR(29&gt;Inputs!$B$5,$B79=""),"",MAX(0,AD79*(1+INDEX('Annual Returns'!$B$4:$B$157,MATCH($A79+28,'Annual Returns'!$A$4:$A$157,0)))-Inputs!$B$2*Inputs!$B$3*(1+Inputs!$B$4)^28))</f>
        <v/>
      </c>
      <c r="AF79" s="16">
        <f>IF(OR(30&gt;Inputs!$B$5,$B79=""),"",MAX(0,AE79*(1+INDEX('Annual Returns'!$B$4:$B$157,MATCH($A79+29,'Annual Returns'!$A$4:$A$157,0)))-Inputs!$B$2*Inputs!$B$3*(1+Inputs!$B$4)^29))</f>
        <v/>
      </c>
      <c r="AG79" s="16">
        <f>IF(OR(31&gt;Inputs!$B$5,$B79=""),"",MAX(0,AF79*(1+INDEX('Annual Returns'!$B$4:$B$157,MATCH($A79+30,'Annual Returns'!$A$4:$A$157,0)))-Inputs!$B$2*Inputs!$B$3*(1+Inputs!$B$4)^30))</f>
        <v/>
      </c>
      <c r="AH79" s="16">
        <f>IF(OR(32&gt;Inputs!$B$5,$B79=""),"",MAX(0,AG79*(1+INDEX('Annual Returns'!$B$4:$B$157,MATCH($A79+31,'Annual Returns'!$A$4:$A$157,0)))-Inputs!$B$2*Inputs!$B$3*(1+Inputs!$B$4)^31))</f>
        <v/>
      </c>
      <c r="AI79" s="16">
        <f>IF(OR(33&gt;Inputs!$B$5,$B79=""),"",MAX(0,AH79*(1+INDEX('Annual Returns'!$B$4:$B$157,MATCH($A79+32,'Annual Returns'!$A$4:$A$157,0)))-Inputs!$B$2*Inputs!$B$3*(1+Inputs!$B$4)^32))</f>
        <v/>
      </c>
      <c r="AJ79" s="16">
        <f>IF(OR(34&gt;Inputs!$B$5,$B79=""),"",MAX(0,AI79*(1+INDEX('Annual Returns'!$B$4:$B$157,MATCH($A79+33,'Annual Returns'!$A$4:$A$157,0)))-Inputs!$B$2*Inputs!$B$3*(1+Inputs!$B$4)^33))</f>
        <v/>
      </c>
      <c r="AK79" s="16">
        <f>IF(OR(35&gt;Inputs!$B$5,$B79=""),"",MAX(0,AJ79*(1+INDEX('Annual Returns'!$B$4:$B$157,MATCH($A79+34,'Annual Returns'!$A$4:$A$157,0)))-Inputs!$B$2*Inputs!$B$3*(1+Inputs!$B$4)^34))</f>
        <v/>
      </c>
      <c r="AL79" s="16">
        <f>IF(OR(36&gt;Inputs!$B$5,$B79=""),"",MAX(0,AK79*(1+INDEX('Annual Returns'!$B$4:$B$157,MATCH($A79+35,'Annual Returns'!$A$4:$A$157,0)))-Inputs!$B$2*Inputs!$B$3*(1+Inputs!$B$4)^35))</f>
        <v/>
      </c>
      <c r="AM79" s="16">
        <f>IF(OR(37&gt;Inputs!$B$5,$B79=""),"",MAX(0,AL79*(1+INDEX('Annual Returns'!$B$4:$B$157,MATCH($A79+36,'Annual Returns'!$A$4:$A$157,0)))-Inputs!$B$2*Inputs!$B$3*(1+Inputs!$B$4)^36))</f>
        <v/>
      </c>
      <c r="AN79" s="16">
        <f>IF(OR(38&gt;Inputs!$B$5,$B79=""),"",MAX(0,AM79*(1+INDEX('Annual Returns'!$B$4:$B$157,MATCH($A79+37,'Annual Returns'!$A$4:$A$157,0)))-Inputs!$B$2*Inputs!$B$3*(1+Inputs!$B$4)^37))</f>
        <v/>
      </c>
      <c r="AO79" s="16">
        <f>IF(OR(39&gt;Inputs!$B$5,$B79=""),"",MAX(0,AN79*(1+INDEX('Annual Returns'!$B$4:$B$157,MATCH($A79+38,'Annual Returns'!$A$4:$A$157,0)))-Inputs!$B$2*Inputs!$B$3*(1+Inputs!$B$4)^38))</f>
        <v/>
      </c>
      <c r="AP79" s="16">
        <f>IF(OR(40&gt;Inputs!$B$5,$B79=""),"",MAX(0,AO79*(1+INDEX('Annual Returns'!$B$4:$B$157,MATCH($A79+39,'Annual Returns'!$A$4:$A$157,0)))-Inputs!$B$2*Inputs!$B$3*(1+Inputs!$B$4)^39))</f>
        <v/>
      </c>
      <c r="AQ79" s="16">
        <f>IF(OR(41&gt;Inputs!$B$5,$B79=""),"",MAX(0,AP79*(1+INDEX('Annual Returns'!$B$4:$B$157,MATCH($A79+40,'Annual Returns'!$A$4:$A$157,0)))-Inputs!$B$2*Inputs!$B$3*(1+Inputs!$B$4)^40))</f>
        <v/>
      </c>
      <c r="AR79" s="16">
        <f>IF(OR(42&gt;Inputs!$B$5,$B79=""),"",MAX(0,AQ79*(1+INDEX('Annual Returns'!$B$4:$B$157,MATCH($A79+41,'Annual Returns'!$A$4:$A$157,0)))-Inputs!$B$2*Inputs!$B$3*(1+Inputs!$B$4)^41))</f>
        <v/>
      </c>
      <c r="AS79" s="16">
        <f>IF(OR(43&gt;Inputs!$B$5,$B79=""),"",MAX(0,AR79*(1+INDEX('Annual Returns'!$B$4:$B$157,MATCH($A79+42,'Annual Returns'!$A$4:$A$157,0)))-Inputs!$B$2*Inputs!$B$3*(1+Inputs!$B$4)^42))</f>
        <v/>
      </c>
      <c r="AT79" s="16">
        <f>IF(OR(44&gt;Inputs!$B$5,$B79=""),"",MAX(0,AS79*(1+INDEX('Annual Returns'!$B$4:$B$157,MATCH($A79+43,'Annual Returns'!$A$4:$A$157,0)))-Inputs!$B$2*Inputs!$B$3*(1+Inputs!$B$4)^43))</f>
        <v/>
      </c>
      <c r="AU79" s="16">
        <f>IF(OR(45&gt;Inputs!$B$5,$B79=""),"",MAX(0,AT79*(1+INDEX('Annual Returns'!$B$4:$B$157,MATCH($A79+44,'Annual Returns'!$A$4:$A$157,0)))-Inputs!$B$2*Inputs!$B$3*(1+Inputs!$B$4)^44))</f>
        <v/>
      </c>
      <c r="AV79" s="16">
        <f>IF(OR(46&gt;Inputs!$B$5,$B79=""),"",MAX(0,AU79*(1+INDEX('Annual Returns'!$B$4:$B$157,MATCH($A79+45,'Annual Returns'!$A$4:$A$157,0)))-Inputs!$B$2*Inputs!$B$3*(1+Inputs!$B$4)^45))</f>
        <v/>
      </c>
      <c r="AW79" s="16">
        <f>IF(OR(47&gt;Inputs!$B$5,$B79=""),"",MAX(0,AV79*(1+INDEX('Annual Returns'!$B$4:$B$157,MATCH($A79+46,'Annual Returns'!$A$4:$A$157,0)))-Inputs!$B$2*Inputs!$B$3*(1+Inputs!$B$4)^46))</f>
        <v/>
      </c>
      <c r="AX79" s="16">
        <f>IF(OR(48&gt;Inputs!$B$5,$B79=""),"",MAX(0,AW79*(1+INDEX('Annual Returns'!$B$4:$B$157,MATCH($A79+47,'Annual Returns'!$A$4:$A$157,0)))-Inputs!$B$2*Inputs!$B$3*(1+Inputs!$B$4)^47))</f>
        <v/>
      </c>
      <c r="AY79" s="16">
        <f>IF(OR(49&gt;Inputs!$B$5,$B79=""),"",MAX(0,AX79*(1+INDEX('Annual Returns'!$B$4:$B$157,MATCH($A79+48,'Annual Returns'!$A$4:$A$157,0)))-Inputs!$B$2*Inputs!$B$3*(1+Inputs!$B$4)^48))</f>
        <v/>
      </c>
      <c r="AZ79" s="16">
        <f>IF(OR(50&gt;Inputs!$B$5,$B79=""),"",MAX(0,AY79*(1+INDEX('Annual Returns'!$B$4:$B$157,MATCH($A79+49,'Annual Returns'!$A$4:$A$157,0)))-Inputs!$B$2*Inputs!$B$3*(1+Inputs!$B$4)^49))</f>
        <v/>
      </c>
      <c r="BA79" s="16">
        <f>IF(B79="","",INDEX(C79:AZ79,Inputs!$B$5))</f>
        <v/>
      </c>
      <c r="BB79">
        <f>IF(BA79="","",IF(BA79&gt;0,1,0))</f>
        <v/>
      </c>
      <c r="BC79">
        <f>IF(BB79="","",IF(BB79=1,"",MATCH(0,C79:AZ79,0)))</f>
        <v/>
      </c>
    </row>
    <row r="80">
      <c r="A80" t="n">
        <v>1948</v>
      </c>
      <c r="B80" s="16">
        <f>IF(OR($A80+Inputs!$B$5-1&gt;Inputs!$B$7,Inputs!$B$5&gt;50),"",Inputs!$B$2)</f>
        <v/>
      </c>
      <c r="C80" s="16">
        <f>IF(OR(1&gt;Inputs!$B$5,$B80=""),"",MAX(0,B80*(1+INDEX('Annual Returns'!$B$4:$B$157,MATCH($A80+0,'Annual Returns'!$A$4:$A$157,0)))-Inputs!$B$2*Inputs!$B$3*(1+Inputs!$B$4)^0))</f>
        <v/>
      </c>
      <c r="D80" s="16">
        <f>IF(OR(2&gt;Inputs!$B$5,$B80=""),"",MAX(0,C80*(1+INDEX('Annual Returns'!$B$4:$B$157,MATCH($A80+1,'Annual Returns'!$A$4:$A$157,0)))-Inputs!$B$2*Inputs!$B$3*(1+Inputs!$B$4)^1))</f>
        <v/>
      </c>
      <c r="E80" s="16">
        <f>IF(OR(3&gt;Inputs!$B$5,$B80=""),"",MAX(0,D80*(1+INDEX('Annual Returns'!$B$4:$B$157,MATCH($A80+2,'Annual Returns'!$A$4:$A$157,0)))-Inputs!$B$2*Inputs!$B$3*(1+Inputs!$B$4)^2))</f>
        <v/>
      </c>
      <c r="F80" s="16">
        <f>IF(OR(4&gt;Inputs!$B$5,$B80=""),"",MAX(0,E80*(1+INDEX('Annual Returns'!$B$4:$B$157,MATCH($A80+3,'Annual Returns'!$A$4:$A$157,0)))-Inputs!$B$2*Inputs!$B$3*(1+Inputs!$B$4)^3))</f>
        <v/>
      </c>
      <c r="G80" s="16">
        <f>IF(OR(5&gt;Inputs!$B$5,$B80=""),"",MAX(0,F80*(1+INDEX('Annual Returns'!$B$4:$B$157,MATCH($A80+4,'Annual Returns'!$A$4:$A$157,0)))-Inputs!$B$2*Inputs!$B$3*(1+Inputs!$B$4)^4))</f>
        <v/>
      </c>
      <c r="H80" s="16">
        <f>IF(OR(6&gt;Inputs!$B$5,$B80=""),"",MAX(0,G80*(1+INDEX('Annual Returns'!$B$4:$B$157,MATCH($A80+5,'Annual Returns'!$A$4:$A$157,0)))-Inputs!$B$2*Inputs!$B$3*(1+Inputs!$B$4)^5))</f>
        <v/>
      </c>
      <c r="I80" s="16">
        <f>IF(OR(7&gt;Inputs!$B$5,$B80=""),"",MAX(0,H80*(1+INDEX('Annual Returns'!$B$4:$B$157,MATCH($A80+6,'Annual Returns'!$A$4:$A$157,0)))-Inputs!$B$2*Inputs!$B$3*(1+Inputs!$B$4)^6))</f>
        <v/>
      </c>
      <c r="J80" s="16">
        <f>IF(OR(8&gt;Inputs!$B$5,$B80=""),"",MAX(0,I80*(1+INDEX('Annual Returns'!$B$4:$B$157,MATCH($A80+7,'Annual Returns'!$A$4:$A$157,0)))-Inputs!$B$2*Inputs!$B$3*(1+Inputs!$B$4)^7))</f>
        <v/>
      </c>
      <c r="K80" s="16">
        <f>IF(OR(9&gt;Inputs!$B$5,$B80=""),"",MAX(0,J80*(1+INDEX('Annual Returns'!$B$4:$B$157,MATCH($A80+8,'Annual Returns'!$A$4:$A$157,0)))-Inputs!$B$2*Inputs!$B$3*(1+Inputs!$B$4)^8))</f>
        <v/>
      </c>
      <c r="L80" s="16">
        <f>IF(OR(10&gt;Inputs!$B$5,$B80=""),"",MAX(0,K80*(1+INDEX('Annual Returns'!$B$4:$B$157,MATCH($A80+9,'Annual Returns'!$A$4:$A$157,0)))-Inputs!$B$2*Inputs!$B$3*(1+Inputs!$B$4)^9))</f>
        <v/>
      </c>
      <c r="M80" s="16">
        <f>IF(OR(11&gt;Inputs!$B$5,$B80=""),"",MAX(0,L80*(1+INDEX('Annual Returns'!$B$4:$B$157,MATCH($A80+10,'Annual Returns'!$A$4:$A$157,0)))-Inputs!$B$2*Inputs!$B$3*(1+Inputs!$B$4)^10))</f>
        <v/>
      </c>
      <c r="N80" s="16">
        <f>IF(OR(12&gt;Inputs!$B$5,$B80=""),"",MAX(0,M80*(1+INDEX('Annual Returns'!$B$4:$B$157,MATCH($A80+11,'Annual Returns'!$A$4:$A$157,0)))-Inputs!$B$2*Inputs!$B$3*(1+Inputs!$B$4)^11))</f>
        <v/>
      </c>
      <c r="O80" s="16">
        <f>IF(OR(13&gt;Inputs!$B$5,$B80=""),"",MAX(0,N80*(1+INDEX('Annual Returns'!$B$4:$B$157,MATCH($A80+12,'Annual Returns'!$A$4:$A$157,0)))-Inputs!$B$2*Inputs!$B$3*(1+Inputs!$B$4)^12))</f>
        <v/>
      </c>
      <c r="P80" s="16">
        <f>IF(OR(14&gt;Inputs!$B$5,$B80=""),"",MAX(0,O80*(1+INDEX('Annual Returns'!$B$4:$B$157,MATCH($A80+13,'Annual Returns'!$A$4:$A$157,0)))-Inputs!$B$2*Inputs!$B$3*(1+Inputs!$B$4)^13))</f>
        <v/>
      </c>
      <c r="Q80" s="16">
        <f>IF(OR(15&gt;Inputs!$B$5,$B80=""),"",MAX(0,P80*(1+INDEX('Annual Returns'!$B$4:$B$157,MATCH($A80+14,'Annual Returns'!$A$4:$A$157,0)))-Inputs!$B$2*Inputs!$B$3*(1+Inputs!$B$4)^14))</f>
        <v/>
      </c>
      <c r="R80" s="16">
        <f>IF(OR(16&gt;Inputs!$B$5,$B80=""),"",MAX(0,Q80*(1+INDEX('Annual Returns'!$B$4:$B$157,MATCH($A80+15,'Annual Returns'!$A$4:$A$157,0)))-Inputs!$B$2*Inputs!$B$3*(1+Inputs!$B$4)^15))</f>
        <v/>
      </c>
      <c r="S80" s="16">
        <f>IF(OR(17&gt;Inputs!$B$5,$B80=""),"",MAX(0,R80*(1+INDEX('Annual Returns'!$B$4:$B$157,MATCH($A80+16,'Annual Returns'!$A$4:$A$157,0)))-Inputs!$B$2*Inputs!$B$3*(1+Inputs!$B$4)^16))</f>
        <v/>
      </c>
      <c r="T80" s="16">
        <f>IF(OR(18&gt;Inputs!$B$5,$B80=""),"",MAX(0,S80*(1+INDEX('Annual Returns'!$B$4:$B$157,MATCH($A80+17,'Annual Returns'!$A$4:$A$157,0)))-Inputs!$B$2*Inputs!$B$3*(1+Inputs!$B$4)^17))</f>
        <v/>
      </c>
      <c r="U80" s="16">
        <f>IF(OR(19&gt;Inputs!$B$5,$B80=""),"",MAX(0,T80*(1+INDEX('Annual Returns'!$B$4:$B$157,MATCH($A80+18,'Annual Returns'!$A$4:$A$157,0)))-Inputs!$B$2*Inputs!$B$3*(1+Inputs!$B$4)^18))</f>
        <v/>
      </c>
      <c r="V80" s="16">
        <f>IF(OR(20&gt;Inputs!$B$5,$B80=""),"",MAX(0,U80*(1+INDEX('Annual Returns'!$B$4:$B$157,MATCH($A80+19,'Annual Returns'!$A$4:$A$157,0)))-Inputs!$B$2*Inputs!$B$3*(1+Inputs!$B$4)^19))</f>
        <v/>
      </c>
      <c r="W80" s="16">
        <f>IF(OR(21&gt;Inputs!$B$5,$B80=""),"",MAX(0,V80*(1+INDEX('Annual Returns'!$B$4:$B$157,MATCH($A80+20,'Annual Returns'!$A$4:$A$157,0)))-Inputs!$B$2*Inputs!$B$3*(1+Inputs!$B$4)^20))</f>
        <v/>
      </c>
      <c r="X80" s="16">
        <f>IF(OR(22&gt;Inputs!$B$5,$B80=""),"",MAX(0,W80*(1+INDEX('Annual Returns'!$B$4:$B$157,MATCH($A80+21,'Annual Returns'!$A$4:$A$157,0)))-Inputs!$B$2*Inputs!$B$3*(1+Inputs!$B$4)^21))</f>
        <v/>
      </c>
      <c r="Y80" s="16">
        <f>IF(OR(23&gt;Inputs!$B$5,$B80=""),"",MAX(0,X80*(1+INDEX('Annual Returns'!$B$4:$B$157,MATCH($A80+22,'Annual Returns'!$A$4:$A$157,0)))-Inputs!$B$2*Inputs!$B$3*(1+Inputs!$B$4)^22))</f>
        <v/>
      </c>
      <c r="Z80" s="16">
        <f>IF(OR(24&gt;Inputs!$B$5,$B80=""),"",MAX(0,Y80*(1+INDEX('Annual Returns'!$B$4:$B$157,MATCH($A80+23,'Annual Returns'!$A$4:$A$157,0)))-Inputs!$B$2*Inputs!$B$3*(1+Inputs!$B$4)^23))</f>
        <v/>
      </c>
      <c r="AA80" s="16">
        <f>IF(OR(25&gt;Inputs!$B$5,$B80=""),"",MAX(0,Z80*(1+INDEX('Annual Returns'!$B$4:$B$157,MATCH($A80+24,'Annual Returns'!$A$4:$A$157,0)))-Inputs!$B$2*Inputs!$B$3*(1+Inputs!$B$4)^24))</f>
        <v/>
      </c>
      <c r="AB80" s="16">
        <f>IF(OR(26&gt;Inputs!$B$5,$B80=""),"",MAX(0,AA80*(1+INDEX('Annual Returns'!$B$4:$B$157,MATCH($A80+25,'Annual Returns'!$A$4:$A$157,0)))-Inputs!$B$2*Inputs!$B$3*(1+Inputs!$B$4)^25))</f>
        <v/>
      </c>
      <c r="AC80" s="16">
        <f>IF(OR(27&gt;Inputs!$B$5,$B80=""),"",MAX(0,AB80*(1+INDEX('Annual Returns'!$B$4:$B$157,MATCH($A80+26,'Annual Returns'!$A$4:$A$157,0)))-Inputs!$B$2*Inputs!$B$3*(1+Inputs!$B$4)^26))</f>
        <v/>
      </c>
      <c r="AD80" s="16">
        <f>IF(OR(28&gt;Inputs!$B$5,$B80=""),"",MAX(0,AC80*(1+INDEX('Annual Returns'!$B$4:$B$157,MATCH($A80+27,'Annual Returns'!$A$4:$A$157,0)))-Inputs!$B$2*Inputs!$B$3*(1+Inputs!$B$4)^27))</f>
        <v/>
      </c>
      <c r="AE80" s="16">
        <f>IF(OR(29&gt;Inputs!$B$5,$B80=""),"",MAX(0,AD80*(1+INDEX('Annual Returns'!$B$4:$B$157,MATCH($A80+28,'Annual Returns'!$A$4:$A$157,0)))-Inputs!$B$2*Inputs!$B$3*(1+Inputs!$B$4)^28))</f>
        <v/>
      </c>
      <c r="AF80" s="16">
        <f>IF(OR(30&gt;Inputs!$B$5,$B80=""),"",MAX(0,AE80*(1+INDEX('Annual Returns'!$B$4:$B$157,MATCH($A80+29,'Annual Returns'!$A$4:$A$157,0)))-Inputs!$B$2*Inputs!$B$3*(1+Inputs!$B$4)^29))</f>
        <v/>
      </c>
      <c r="AG80" s="16">
        <f>IF(OR(31&gt;Inputs!$B$5,$B80=""),"",MAX(0,AF80*(1+INDEX('Annual Returns'!$B$4:$B$157,MATCH($A80+30,'Annual Returns'!$A$4:$A$157,0)))-Inputs!$B$2*Inputs!$B$3*(1+Inputs!$B$4)^30))</f>
        <v/>
      </c>
      <c r="AH80" s="16">
        <f>IF(OR(32&gt;Inputs!$B$5,$B80=""),"",MAX(0,AG80*(1+INDEX('Annual Returns'!$B$4:$B$157,MATCH($A80+31,'Annual Returns'!$A$4:$A$157,0)))-Inputs!$B$2*Inputs!$B$3*(1+Inputs!$B$4)^31))</f>
        <v/>
      </c>
      <c r="AI80" s="16">
        <f>IF(OR(33&gt;Inputs!$B$5,$B80=""),"",MAX(0,AH80*(1+INDEX('Annual Returns'!$B$4:$B$157,MATCH($A80+32,'Annual Returns'!$A$4:$A$157,0)))-Inputs!$B$2*Inputs!$B$3*(1+Inputs!$B$4)^32))</f>
        <v/>
      </c>
      <c r="AJ80" s="16">
        <f>IF(OR(34&gt;Inputs!$B$5,$B80=""),"",MAX(0,AI80*(1+INDEX('Annual Returns'!$B$4:$B$157,MATCH($A80+33,'Annual Returns'!$A$4:$A$157,0)))-Inputs!$B$2*Inputs!$B$3*(1+Inputs!$B$4)^33))</f>
        <v/>
      </c>
      <c r="AK80" s="16">
        <f>IF(OR(35&gt;Inputs!$B$5,$B80=""),"",MAX(0,AJ80*(1+INDEX('Annual Returns'!$B$4:$B$157,MATCH($A80+34,'Annual Returns'!$A$4:$A$157,0)))-Inputs!$B$2*Inputs!$B$3*(1+Inputs!$B$4)^34))</f>
        <v/>
      </c>
      <c r="AL80" s="16">
        <f>IF(OR(36&gt;Inputs!$B$5,$B80=""),"",MAX(0,AK80*(1+INDEX('Annual Returns'!$B$4:$B$157,MATCH($A80+35,'Annual Returns'!$A$4:$A$157,0)))-Inputs!$B$2*Inputs!$B$3*(1+Inputs!$B$4)^35))</f>
        <v/>
      </c>
      <c r="AM80" s="16">
        <f>IF(OR(37&gt;Inputs!$B$5,$B80=""),"",MAX(0,AL80*(1+INDEX('Annual Returns'!$B$4:$B$157,MATCH($A80+36,'Annual Returns'!$A$4:$A$157,0)))-Inputs!$B$2*Inputs!$B$3*(1+Inputs!$B$4)^36))</f>
        <v/>
      </c>
      <c r="AN80" s="16">
        <f>IF(OR(38&gt;Inputs!$B$5,$B80=""),"",MAX(0,AM80*(1+INDEX('Annual Returns'!$B$4:$B$157,MATCH($A80+37,'Annual Returns'!$A$4:$A$157,0)))-Inputs!$B$2*Inputs!$B$3*(1+Inputs!$B$4)^37))</f>
        <v/>
      </c>
      <c r="AO80" s="16">
        <f>IF(OR(39&gt;Inputs!$B$5,$B80=""),"",MAX(0,AN80*(1+INDEX('Annual Returns'!$B$4:$B$157,MATCH($A80+38,'Annual Returns'!$A$4:$A$157,0)))-Inputs!$B$2*Inputs!$B$3*(1+Inputs!$B$4)^38))</f>
        <v/>
      </c>
      <c r="AP80" s="16">
        <f>IF(OR(40&gt;Inputs!$B$5,$B80=""),"",MAX(0,AO80*(1+INDEX('Annual Returns'!$B$4:$B$157,MATCH($A80+39,'Annual Returns'!$A$4:$A$157,0)))-Inputs!$B$2*Inputs!$B$3*(1+Inputs!$B$4)^39))</f>
        <v/>
      </c>
      <c r="AQ80" s="16">
        <f>IF(OR(41&gt;Inputs!$B$5,$B80=""),"",MAX(0,AP80*(1+INDEX('Annual Returns'!$B$4:$B$157,MATCH($A80+40,'Annual Returns'!$A$4:$A$157,0)))-Inputs!$B$2*Inputs!$B$3*(1+Inputs!$B$4)^40))</f>
        <v/>
      </c>
      <c r="AR80" s="16">
        <f>IF(OR(42&gt;Inputs!$B$5,$B80=""),"",MAX(0,AQ80*(1+INDEX('Annual Returns'!$B$4:$B$157,MATCH($A80+41,'Annual Returns'!$A$4:$A$157,0)))-Inputs!$B$2*Inputs!$B$3*(1+Inputs!$B$4)^41))</f>
        <v/>
      </c>
      <c r="AS80" s="16">
        <f>IF(OR(43&gt;Inputs!$B$5,$B80=""),"",MAX(0,AR80*(1+INDEX('Annual Returns'!$B$4:$B$157,MATCH($A80+42,'Annual Returns'!$A$4:$A$157,0)))-Inputs!$B$2*Inputs!$B$3*(1+Inputs!$B$4)^42))</f>
        <v/>
      </c>
      <c r="AT80" s="16">
        <f>IF(OR(44&gt;Inputs!$B$5,$B80=""),"",MAX(0,AS80*(1+INDEX('Annual Returns'!$B$4:$B$157,MATCH($A80+43,'Annual Returns'!$A$4:$A$157,0)))-Inputs!$B$2*Inputs!$B$3*(1+Inputs!$B$4)^43))</f>
        <v/>
      </c>
      <c r="AU80" s="16">
        <f>IF(OR(45&gt;Inputs!$B$5,$B80=""),"",MAX(0,AT80*(1+INDEX('Annual Returns'!$B$4:$B$157,MATCH($A80+44,'Annual Returns'!$A$4:$A$157,0)))-Inputs!$B$2*Inputs!$B$3*(1+Inputs!$B$4)^44))</f>
        <v/>
      </c>
      <c r="AV80" s="16">
        <f>IF(OR(46&gt;Inputs!$B$5,$B80=""),"",MAX(0,AU80*(1+INDEX('Annual Returns'!$B$4:$B$157,MATCH($A80+45,'Annual Returns'!$A$4:$A$157,0)))-Inputs!$B$2*Inputs!$B$3*(1+Inputs!$B$4)^45))</f>
        <v/>
      </c>
      <c r="AW80" s="16">
        <f>IF(OR(47&gt;Inputs!$B$5,$B80=""),"",MAX(0,AV80*(1+INDEX('Annual Returns'!$B$4:$B$157,MATCH($A80+46,'Annual Returns'!$A$4:$A$157,0)))-Inputs!$B$2*Inputs!$B$3*(1+Inputs!$B$4)^46))</f>
        <v/>
      </c>
      <c r="AX80" s="16">
        <f>IF(OR(48&gt;Inputs!$B$5,$B80=""),"",MAX(0,AW80*(1+INDEX('Annual Returns'!$B$4:$B$157,MATCH($A80+47,'Annual Returns'!$A$4:$A$157,0)))-Inputs!$B$2*Inputs!$B$3*(1+Inputs!$B$4)^47))</f>
        <v/>
      </c>
      <c r="AY80" s="16">
        <f>IF(OR(49&gt;Inputs!$B$5,$B80=""),"",MAX(0,AX80*(1+INDEX('Annual Returns'!$B$4:$B$157,MATCH($A80+48,'Annual Returns'!$A$4:$A$157,0)))-Inputs!$B$2*Inputs!$B$3*(1+Inputs!$B$4)^48))</f>
        <v/>
      </c>
      <c r="AZ80" s="16">
        <f>IF(OR(50&gt;Inputs!$B$5,$B80=""),"",MAX(0,AY80*(1+INDEX('Annual Returns'!$B$4:$B$157,MATCH($A80+49,'Annual Returns'!$A$4:$A$157,0)))-Inputs!$B$2*Inputs!$B$3*(1+Inputs!$B$4)^49))</f>
        <v/>
      </c>
      <c r="BA80" s="16">
        <f>IF(B80="","",INDEX(C80:AZ80,Inputs!$B$5))</f>
        <v/>
      </c>
      <c r="BB80">
        <f>IF(BA80="","",IF(BA80&gt;0,1,0))</f>
        <v/>
      </c>
      <c r="BC80">
        <f>IF(BB80="","",IF(BB80=1,"",MATCH(0,C80:AZ80,0)))</f>
        <v/>
      </c>
    </row>
    <row r="81">
      <c r="A81" t="n">
        <v>1949</v>
      </c>
      <c r="B81" s="16">
        <f>IF(OR($A81+Inputs!$B$5-1&gt;Inputs!$B$7,Inputs!$B$5&gt;50),"",Inputs!$B$2)</f>
        <v/>
      </c>
      <c r="C81" s="16">
        <f>IF(OR(1&gt;Inputs!$B$5,$B81=""),"",MAX(0,B81*(1+INDEX('Annual Returns'!$B$4:$B$157,MATCH($A81+0,'Annual Returns'!$A$4:$A$157,0)))-Inputs!$B$2*Inputs!$B$3*(1+Inputs!$B$4)^0))</f>
        <v/>
      </c>
      <c r="D81" s="16">
        <f>IF(OR(2&gt;Inputs!$B$5,$B81=""),"",MAX(0,C81*(1+INDEX('Annual Returns'!$B$4:$B$157,MATCH($A81+1,'Annual Returns'!$A$4:$A$157,0)))-Inputs!$B$2*Inputs!$B$3*(1+Inputs!$B$4)^1))</f>
        <v/>
      </c>
      <c r="E81" s="16">
        <f>IF(OR(3&gt;Inputs!$B$5,$B81=""),"",MAX(0,D81*(1+INDEX('Annual Returns'!$B$4:$B$157,MATCH($A81+2,'Annual Returns'!$A$4:$A$157,0)))-Inputs!$B$2*Inputs!$B$3*(1+Inputs!$B$4)^2))</f>
        <v/>
      </c>
      <c r="F81" s="16">
        <f>IF(OR(4&gt;Inputs!$B$5,$B81=""),"",MAX(0,E81*(1+INDEX('Annual Returns'!$B$4:$B$157,MATCH($A81+3,'Annual Returns'!$A$4:$A$157,0)))-Inputs!$B$2*Inputs!$B$3*(1+Inputs!$B$4)^3))</f>
        <v/>
      </c>
      <c r="G81" s="16">
        <f>IF(OR(5&gt;Inputs!$B$5,$B81=""),"",MAX(0,F81*(1+INDEX('Annual Returns'!$B$4:$B$157,MATCH($A81+4,'Annual Returns'!$A$4:$A$157,0)))-Inputs!$B$2*Inputs!$B$3*(1+Inputs!$B$4)^4))</f>
        <v/>
      </c>
      <c r="H81" s="16">
        <f>IF(OR(6&gt;Inputs!$B$5,$B81=""),"",MAX(0,G81*(1+INDEX('Annual Returns'!$B$4:$B$157,MATCH($A81+5,'Annual Returns'!$A$4:$A$157,0)))-Inputs!$B$2*Inputs!$B$3*(1+Inputs!$B$4)^5))</f>
        <v/>
      </c>
      <c r="I81" s="16">
        <f>IF(OR(7&gt;Inputs!$B$5,$B81=""),"",MAX(0,H81*(1+INDEX('Annual Returns'!$B$4:$B$157,MATCH($A81+6,'Annual Returns'!$A$4:$A$157,0)))-Inputs!$B$2*Inputs!$B$3*(1+Inputs!$B$4)^6))</f>
        <v/>
      </c>
      <c r="J81" s="16">
        <f>IF(OR(8&gt;Inputs!$B$5,$B81=""),"",MAX(0,I81*(1+INDEX('Annual Returns'!$B$4:$B$157,MATCH($A81+7,'Annual Returns'!$A$4:$A$157,0)))-Inputs!$B$2*Inputs!$B$3*(1+Inputs!$B$4)^7))</f>
        <v/>
      </c>
      <c r="K81" s="16">
        <f>IF(OR(9&gt;Inputs!$B$5,$B81=""),"",MAX(0,J81*(1+INDEX('Annual Returns'!$B$4:$B$157,MATCH($A81+8,'Annual Returns'!$A$4:$A$157,0)))-Inputs!$B$2*Inputs!$B$3*(1+Inputs!$B$4)^8))</f>
        <v/>
      </c>
      <c r="L81" s="16">
        <f>IF(OR(10&gt;Inputs!$B$5,$B81=""),"",MAX(0,K81*(1+INDEX('Annual Returns'!$B$4:$B$157,MATCH($A81+9,'Annual Returns'!$A$4:$A$157,0)))-Inputs!$B$2*Inputs!$B$3*(1+Inputs!$B$4)^9))</f>
        <v/>
      </c>
      <c r="M81" s="16">
        <f>IF(OR(11&gt;Inputs!$B$5,$B81=""),"",MAX(0,L81*(1+INDEX('Annual Returns'!$B$4:$B$157,MATCH($A81+10,'Annual Returns'!$A$4:$A$157,0)))-Inputs!$B$2*Inputs!$B$3*(1+Inputs!$B$4)^10))</f>
        <v/>
      </c>
      <c r="N81" s="16">
        <f>IF(OR(12&gt;Inputs!$B$5,$B81=""),"",MAX(0,M81*(1+INDEX('Annual Returns'!$B$4:$B$157,MATCH($A81+11,'Annual Returns'!$A$4:$A$157,0)))-Inputs!$B$2*Inputs!$B$3*(1+Inputs!$B$4)^11))</f>
        <v/>
      </c>
      <c r="O81" s="16">
        <f>IF(OR(13&gt;Inputs!$B$5,$B81=""),"",MAX(0,N81*(1+INDEX('Annual Returns'!$B$4:$B$157,MATCH($A81+12,'Annual Returns'!$A$4:$A$157,0)))-Inputs!$B$2*Inputs!$B$3*(1+Inputs!$B$4)^12))</f>
        <v/>
      </c>
      <c r="P81" s="16">
        <f>IF(OR(14&gt;Inputs!$B$5,$B81=""),"",MAX(0,O81*(1+INDEX('Annual Returns'!$B$4:$B$157,MATCH($A81+13,'Annual Returns'!$A$4:$A$157,0)))-Inputs!$B$2*Inputs!$B$3*(1+Inputs!$B$4)^13))</f>
        <v/>
      </c>
      <c r="Q81" s="16">
        <f>IF(OR(15&gt;Inputs!$B$5,$B81=""),"",MAX(0,P81*(1+INDEX('Annual Returns'!$B$4:$B$157,MATCH($A81+14,'Annual Returns'!$A$4:$A$157,0)))-Inputs!$B$2*Inputs!$B$3*(1+Inputs!$B$4)^14))</f>
        <v/>
      </c>
      <c r="R81" s="16">
        <f>IF(OR(16&gt;Inputs!$B$5,$B81=""),"",MAX(0,Q81*(1+INDEX('Annual Returns'!$B$4:$B$157,MATCH($A81+15,'Annual Returns'!$A$4:$A$157,0)))-Inputs!$B$2*Inputs!$B$3*(1+Inputs!$B$4)^15))</f>
        <v/>
      </c>
      <c r="S81" s="16">
        <f>IF(OR(17&gt;Inputs!$B$5,$B81=""),"",MAX(0,R81*(1+INDEX('Annual Returns'!$B$4:$B$157,MATCH($A81+16,'Annual Returns'!$A$4:$A$157,0)))-Inputs!$B$2*Inputs!$B$3*(1+Inputs!$B$4)^16))</f>
        <v/>
      </c>
      <c r="T81" s="16">
        <f>IF(OR(18&gt;Inputs!$B$5,$B81=""),"",MAX(0,S81*(1+INDEX('Annual Returns'!$B$4:$B$157,MATCH($A81+17,'Annual Returns'!$A$4:$A$157,0)))-Inputs!$B$2*Inputs!$B$3*(1+Inputs!$B$4)^17))</f>
        <v/>
      </c>
      <c r="U81" s="16">
        <f>IF(OR(19&gt;Inputs!$B$5,$B81=""),"",MAX(0,T81*(1+INDEX('Annual Returns'!$B$4:$B$157,MATCH($A81+18,'Annual Returns'!$A$4:$A$157,0)))-Inputs!$B$2*Inputs!$B$3*(1+Inputs!$B$4)^18))</f>
        <v/>
      </c>
      <c r="V81" s="16">
        <f>IF(OR(20&gt;Inputs!$B$5,$B81=""),"",MAX(0,U81*(1+INDEX('Annual Returns'!$B$4:$B$157,MATCH($A81+19,'Annual Returns'!$A$4:$A$157,0)))-Inputs!$B$2*Inputs!$B$3*(1+Inputs!$B$4)^19))</f>
        <v/>
      </c>
      <c r="W81" s="16">
        <f>IF(OR(21&gt;Inputs!$B$5,$B81=""),"",MAX(0,V81*(1+INDEX('Annual Returns'!$B$4:$B$157,MATCH($A81+20,'Annual Returns'!$A$4:$A$157,0)))-Inputs!$B$2*Inputs!$B$3*(1+Inputs!$B$4)^20))</f>
        <v/>
      </c>
      <c r="X81" s="16">
        <f>IF(OR(22&gt;Inputs!$B$5,$B81=""),"",MAX(0,W81*(1+INDEX('Annual Returns'!$B$4:$B$157,MATCH($A81+21,'Annual Returns'!$A$4:$A$157,0)))-Inputs!$B$2*Inputs!$B$3*(1+Inputs!$B$4)^21))</f>
        <v/>
      </c>
      <c r="Y81" s="16">
        <f>IF(OR(23&gt;Inputs!$B$5,$B81=""),"",MAX(0,X81*(1+INDEX('Annual Returns'!$B$4:$B$157,MATCH($A81+22,'Annual Returns'!$A$4:$A$157,0)))-Inputs!$B$2*Inputs!$B$3*(1+Inputs!$B$4)^22))</f>
        <v/>
      </c>
      <c r="Z81" s="16">
        <f>IF(OR(24&gt;Inputs!$B$5,$B81=""),"",MAX(0,Y81*(1+INDEX('Annual Returns'!$B$4:$B$157,MATCH($A81+23,'Annual Returns'!$A$4:$A$157,0)))-Inputs!$B$2*Inputs!$B$3*(1+Inputs!$B$4)^23))</f>
        <v/>
      </c>
      <c r="AA81" s="16">
        <f>IF(OR(25&gt;Inputs!$B$5,$B81=""),"",MAX(0,Z81*(1+INDEX('Annual Returns'!$B$4:$B$157,MATCH($A81+24,'Annual Returns'!$A$4:$A$157,0)))-Inputs!$B$2*Inputs!$B$3*(1+Inputs!$B$4)^24))</f>
        <v/>
      </c>
      <c r="AB81" s="16">
        <f>IF(OR(26&gt;Inputs!$B$5,$B81=""),"",MAX(0,AA81*(1+INDEX('Annual Returns'!$B$4:$B$157,MATCH($A81+25,'Annual Returns'!$A$4:$A$157,0)))-Inputs!$B$2*Inputs!$B$3*(1+Inputs!$B$4)^25))</f>
        <v/>
      </c>
      <c r="AC81" s="16">
        <f>IF(OR(27&gt;Inputs!$B$5,$B81=""),"",MAX(0,AB81*(1+INDEX('Annual Returns'!$B$4:$B$157,MATCH($A81+26,'Annual Returns'!$A$4:$A$157,0)))-Inputs!$B$2*Inputs!$B$3*(1+Inputs!$B$4)^26))</f>
        <v/>
      </c>
      <c r="AD81" s="16">
        <f>IF(OR(28&gt;Inputs!$B$5,$B81=""),"",MAX(0,AC81*(1+INDEX('Annual Returns'!$B$4:$B$157,MATCH($A81+27,'Annual Returns'!$A$4:$A$157,0)))-Inputs!$B$2*Inputs!$B$3*(1+Inputs!$B$4)^27))</f>
        <v/>
      </c>
      <c r="AE81" s="16">
        <f>IF(OR(29&gt;Inputs!$B$5,$B81=""),"",MAX(0,AD81*(1+INDEX('Annual Returns'!$B$4:$B$157,MATCH($A81+28,'Annual Returns'!$A$4:$A$157,0)))-Inputs!$B$2*Inputs!$B$3*(1+Inputs!$B$4)^28))</f>
        <v/>
      </c>
      <c r="AF81" s="16">
        <f>IF(OR(30&gt;Inputs!$B$5,$B81=""),"",MAX(0,AE81*(1+INDEX('Annual Returns'!$B$4:$B$157,MATCH($A81+29,'Annual Returns'!$A$4:$A$157,0)))-Inputs!$B$2*Inputs!$B$3*(1+Inputs!$B$4)^29))</f>
        <v/>
      </c>
      <c r="AG81" s="16">
        <f>IF(OR(31&gt;Inputs!$B$5,$B81=""),"",MAX(0,AF81*(1+INDEX('Annual Returns'!$B$4:$B$157,MATCH($A81+30,'Annual Returns'!$A$4:$A$157,0)))-Inputs!$B$2*Inputs!$B$3*(1+Inputs!$B$4)^30))</f>
        <v/>
      </c>
      <c r="AH81" s="16">
        <f>IF(OR(32&gt;Inputs!$B$5,$B81=""),"",MAX(0,AG81*(1+INDEX('Annual Returns'!$B$4:$B$157,MATCH($A81+31,'Annual Returns'!$A$4:$A$157,0)))-Inputs!$B$2*Inputs!$B$3*(1+Inputs!$B$4)^31))</f>
        <v/>
      </c>
      <c r="AI81" s="16">
        <f>IF(OR(33&gt;Inputs!$B$5,$B81=""),"",MAX(0,AH81*(1+INDEX('Annual Returns'!$B$4:$B$157,MATCH($A81+32,'Annual Returns'!$A$4:$A$157,0)))-Inputs!$B$2*Inputs!$B$3*(1+Inputs!$B$4)^32))</f>
        <v/>
      </c>
      <c r="AJ81" s="16">
        <f>IF(OR(34&gt;Inputs!$B$5,$B81=""),"",MAX(0,AI81*(1+INDEX('Annual Returns'!$B$4:$B$157,MATCH($A81+33,'Annual Returns'!$A$4:$A$157,0)))-Inputs!$B$2*Inputs!$B$3*(1+Inputs!$B$4)^33))</f>
        <v/>
      </c>
      <c r="AK81" s="16">
        <f>IF(OR(35&gt;Inputs!$B$5,$B81=""),"",MAX(0,AJ81*(1+INDEX('Annual Returns'!$B$4:$B$157,MATCH($A81+34,'Annual Returns'!$A$4:$A$157,0)))-Inputs!$B$2*Inputs!$B$3*(1+Inputs!$B$4)^34))</f>
        <v/>
      </c>
      <c r="AL81" s="16">
        <f>IF(OR(36&gt;Inputs!$B$5,$B81=""),"",MAX(0,AK81*(1+INDEX('Annual Returns'!$B$4:$B$157,MATCH($A81+35,'Annual Returns'!$A$4:$A$157,0)))-Inputs!$B$2*Inputs!$B$3*(1+Inputs!$B$4)^35))</f>
        <v/>
      </c>
      <c r="AM81" s="16">
        <f>IF(OR(37&gt;Inputs!$B$5,$B81=""),"",MAX(0,AL81*(1+INDEX('Annual Returns'!$B$4:$B$157,MATCH($A81+36,'Annual Returns'!$A$4:$A$157,0)))-Inputs!$B$2*Inputs!$B$3*(1+Inputs!$B$4)^36))</f>
        <v/>
      </c>
      <c r="AN81" s="16">
        <f>IF(OR(38&gt;Inputs!$B$5,$B81=""),"",MAX(0,AM81*(1+INDEX('Annual Returns'!$B$4:$B$157,MATCH($A81+37,'Annual Returns'!$A$4:$A$157,0)))-Inputs!$B$2*Inputs!$B$3*(1+Inputs!$B$4)^37))</f>
        <v/>
      </c>
      <c r="AO81" s="16">
        <f>IF(OR(39&gt;Inputs!$B$5,$B81=""),"",MAX(0,AN81*(1+INDEX('Annual Returns'!$B$4:$B$157,MATCH($A81+38,'Annual Returns'!$A$4:$A$157,0)))-Inputs!$B$2*Inputs!$B$3*(1+Inputs!$B$4)^38))</f>
        <v/>
      </c>
      <c r="AP81" s="16">
        <f>IF(OR(40&gt;Inputs!$B$5,$B81=""),"",MAX(0,AO81*(1+INDEX('Annual Returns'!$B$4:$B$157,MATCH($A81+39,'Annual Returns'!$A$4:$A$157,0)))-Inputs!$B$2*Inputs!$B$3*(1+Inputs!$B$4)^39))</f>
        <v/>
      </c>
      <c r="AQ81" s="16">
        <f>IF(OR(41&gt;Inputs!$B$5,$B81=""),"",MAX(0,AP81*(1+INDEX('Annual Returns'!$B$4:$B$157,MATCH($A81+40,'Annual Returns'!$A$4:$A$157,0)))-Inputs!$B$2*Inputs!$B$3*(1+Inputs!$B$4)^40))</f>
        <v/>
      </c>
      <c r="AR81" s="16">
        <f>IF(OR(42&gt;Inputs!$B$5,$B81=""),"",MAX(0,AQ81*(1+INDEX('Annual Returns'!$B$4:$B$157,MATCH($A81+41,'Annual Returns'!$A$4:$A$157,0)))-Inputs!$B$2*Inputs!$B$3*(1+Inputs!$B$4)^41))</f>
        <v/>
      </c>
      <c r="AS81" s="16">
        <f>IF(OR(43&gt;Inputs!$B$5,$B81=""),"",MAX(0,AR81*(1+INDEX('Annual Returns'!$B$4:$B$157,MATCH($A81+42,'Annual Returns'!$A$4:$A$157,0)))-Inputs!$B$2*Inputs!$B$3*(1+Inputs!$B$4)^42))</f>
        <v/>
      </c>
      <c r="AT81" s="16">
        <f>IF(OR(44&gt;Inputs!$B$5,$B81=""),"",MAX(0,AS81*(1+INDEX('Annual Returns'!$B$4:$B$157,MATCH($A81+43,'Annual Returns'!$A$4:$A$157,0)))-Inputs!$B$2*Inputs!$B$3*(1+Inputs!$B$4)^43))</f>
        <v/>
      </c>
      <c r="AU81" s="16">
        <f>IF(OR(45&gt;Inputs!$B$5,$B81=""),"",MAX(0,AT81*(1+INDEX('Annual Returns'!$B$4:$B$157,MATCH($A81+44,'Annual Returns'!$A$4:$A$157,0)))-Inputs!$B$2*Inputs!$B$3*(1+Inputs!$B$4)^44))</f>
        <v/>
      </c>
      <c r="AV81" s="16">
        <f>IF(OR(46&gt;Inputs!$B$5,$B81=""),"",MAX(0,AU81*(1+INDEX('Annual Returns'!$B$4:$B$157,MATCH($A81+45,'Annual Returns'!$A$4:$A$157,0)))-Inputs!$B$2*Inputs!$B$3*(1+Inputs!$B$4)^45))</f>
        <v/>
      </c>
      <c r="AW81" s="16">
        <f>IF(OR(47&gt;Inputs!$B$5,$B81=""),"",MAX(0,AV81*(1+INDEX('Annual Returns'!$B$4:$B$157,MATCH($A81+46,'Annual Returns'!$A$4:$A$157,0)))-Inputs!$B$2*Inputs!$B$3*(1+Inputs!$B$4)^46))</f>
        <v/>
      </c>
      <c r="AX81" s="16">
        <f>IF(OR(48&gt;Inputs!$B$5,$B81=""),"",MAX(0,AW81*(1+INDEX('Annual Returns'!$B$4:$B$157,MATCH($A81+47,'Annual Returns'!$A$4:$A$157,0)))-Inputs!$B$2*Inputs!$B$3*(1+Inputs!$B$4)^47))</f>
        <v/>
      </c>
      <c r="AY81" s="16">
        <f>IF(OR(49&gt;Inputs!$B$5,$B81=""),"",MAX(0,AX81*(1+INDEX('Annual Returns'!$B$4:$B$157,MATCH($A81+48,'Annual Returns'!$A$4:$A$157,0)))-Inputs!$B$2*Inputs!$B$3*(1+Inputs!$B$4)^48))</f>
        <v/>
      </c>
      <c r="AZ81" s="16">
        <f>IF(OR(50&gt;Inputs!$B$5,$B81=""),"",MAX(0,AY81*(1+INDEX('Annual Returns'!$B$4:$B$157,MATCH($A81+49,'Annual Returns'!$A$4:$A$157,0)))-Inputs!$B$2*Inputs!$B$3*(1+Inputs!$B$4)^49))</f>
        <v/>
      </c>
      <c r="BA81" s="16">
        <f>IF(B81="","",INDEX(C81:AZ81,Inputs!$B$5))</f>
        <v/>
      </c>
      <c r="BB81">
        <f>IF(BA81="","",IF(BA81&gt;0,1,0))</f>
        <v/>
      </c>
      <c r="BC81">
        <f>IF(BB81="","",IF(BB81=1,"",MATCH(0,C81:AZ81,0)))</f>
        <v/>
      </c>
    </row>
    <row r="82">
      <c r="A82" t="n">
        <v>1950</v>
      </c>
      <c r="B82" s="16">
        <f>IF(OR($A82+Inputs!$B$5-1&gt;Inputs!$B$7,Inputs!$B$5&gt;50),"",Inputs!$B$2)</f>
        <v/>
      </c>
      <c r="C82" s="16">
        <f>IF(OR(1&gt;Inputs!$B$5,$B82=""),"",MAX(0,B82*(1+INDEX('Annual Returns'!$B$4:$B$157,MATCH($A82+0,'Annual Returns'!$A$4:$A$157,0)))-Inputs!$B$2*Inputs!$B$3*(1+Inputs!$B$4)^0))</f>
        <v/>
      </c>
      <c r="D82" s="16">
        <f>IF(OR(2&gt;Inputs!$B$5,$B82=""),"",MAX(0,C82*(1+INDEX('Annual Returns'!$B$4:$B$157,MATCH($A82+1,'Annual Returns'!$A$4:$A$157,0)))-Inputs!$B$2*Inputs!$B$3*(1+Inputs!$B$4)^1))</f>
        <v/>
      </c>
      <c r="E82" s="16">
        <f>IF(OR(3&gt;Inputs!$B$5,$B82=""),"",MAX(0,D82*(1+INDEX('Annual Returns'!$B$4:$B$157,MATCH($A82+2,'Annual Returns'!$A$4:$A$157,0)))-Inputs!$B$2*Inputs!$B$3*(1+Inputs!$B$4)^2))</f>
        <v/>
      </c>
      <c r="F82" s="16">
        <f>IF(OR(4&gt;Inputs!$B$5,$B82=""),"",MAX(0,E82*(1+INDEX('Annual Returns'!$B$4:$B$157,MATCH($A82+3,'Annual Returns'!$A$4:$A$157,0)))-Inputs!$B$2*Inputs!$B$3*(1+Inputs!$B$4)^3))</f>
        <v/>
      </c>
      <c r="G82" s="16">
        <f>IF(OR(5&gt;Inputs!$B$5,$B82=""),"",MAX(0,F82*(1+INDEX('Annual Returns'!$B$4:$B$157,MATCH($A82+4,'Annual Returns'!$A$4:$A$157,0)))-Inputs!$B$2*Inputs!$B$3*(1+Inputs!$B$4)^4))</f>
        <v/>
      </c>
      <c r="H82" s="16">
        <f>IF(OR(6&gt;Inputs!$B$5,$B82=""),"",MAX(0,G82*(1+INDEX('Annual Returns'!$B$4:$B$157,MATCH($A82+5,'Annual Returns'!$A$4:$A$157,0)))-Inputs!$B$2*Inputs!$B$3*(1+Inputs!$B$4)^5))</f>
        <v/>
      </c>
      <c r="I82" s="16">
        <f>IF(OR(7&gt;Inputs!$B$5,$B82=""),"",MAX(0,H82*(1+INDEX('Annual Returns'!$B$4:$B$157,MATCH($A82+6,'Annual Returns'!$A$4:$A$157,0)))-Inputs!$B$2*Inputs!$B$3*(1+Inputs!$B$4)^6))</f>
        <v/>
      </c>
      <c r="J82" s="16">
        <f>IF(OR(8&gt;Inputs!$B$5,$B82=""),"",MAX(0,I82*(1+INDEX('Annual Returns'!$B$4:$B$157,MATCH($A82+7,'Annual Returns'!$A$4:$A$157,0)))-Inputs!$B$2*Inputs!$B$3*(1+Inputs!$B$4)^7))</f>
        <v/>
      </c>
      <c r="K82" s="16">
        <f>IF(OR(9&gt;Inputs!$B$5,$B82=""),"",MAX(0,J82*(1+INDEX('Annual Returns'!$B$4:$B$157,MATCH($A82+8,'Annual Returns'!$A$4:$A$157,0)))-Inputs!$B$2*Inputs!$B$3*(1+Inputs!$B$4)^8))</f>
        <v/>
      </c>
      <c r="L82" s="16">
        <f>IF(OR(10&gt;Inputs!$B$5,$B82=""),"",MAX(0,K82*(1+INDEX('Annual Returns'!$B$4:$B$157,MATCH($A82+9,'Annual Returns'!$A$4:$A$157,0)))-Inputs!$B$2*Inputs!$B$3*(1+Inputs!$B$4)^9))</f>
        <v/>
      </c>
      <c r="M82" s="16">
        <f>IF(OR(11&gt;Inputs!$B$5,$B82=""),"",MAX(0,L82*(1+INDEX('Annual Returns'!$B$4:$B$157,MATCH($A82+10,'Annual Returns'!$A$4:$A$157,0)))-Inputs!$B$2*Inputs!$B$3*(1+Inputs!$B$4)^10))</f>
        <v/>
      </c>
      <c r="N82" s="16">
        <f>IF(OR(12&gt;Inputs!$B$5,$B82=""),"",MAX(0,M82*(1+INDEX('Annual Returns'!$B$4:$B$157,MATCH($A82+11,'Annual Returns'!$A$4:$A$157,0)))-Inputs!$B$2*Inputs!$B$3*(1+Inputs!$B$4)^11))</f>
        <v/>
      </c>
      <c r="O82" s="16">
        <f>IF(OR(13&gt;Inputs!$B$5,$B82=""),"",MAX(0,N82*(1+INDEX('Annual Returns'!$B$4:$B$157,MATCH($A82+12,'Annual Returns'!$A$4:$A$157,0)))-Inputs!$B$2*Inputs!$B$3*(1+Inputs!$B$4)^12))</f>
        <v/>
      </c>
      <c r="P82" s="16">
        <f>IF(OR(14&gt;Inputs!$B$5,$B82=""),"",MAX(0,O82*(1+INDEX('Annual Returns'!$B$4:$B$157,MATCH($A82+13,'Annual Returns'!$A$4:$A$157,0)))-Inputs!$B$2*Inputs!$B$3*(1+Inputs!$B$4)^13))</f>
        <v/>
      </c>
      <c r="Q82" s="16">
        <f>IF(OR(15&gt;Inputs!$B$5,$B82=""),"",MAX(0,P82*(1+INDEX('Annual Returns'!$B$4:$B$157,MATCH($A82+14,'Annual Returns'!$A$4:$A$157,0)))-Inputs!$B$2*Inputs!$B$3*(1+Inputs!$B$4)^14))</f>
        <v/>
      </c>
      <c r="R82" s="16">
        <f>IF(OR(16&gt;Inputs!$B$5,$B82=""),"",MAX(0,Q82*(1+INDEX('Annual Returns'!$B$4:$B$157,MATCH($A82+15,'Annual Returns'!$A$4:$A$157,0)))-Inputs!$B$2*Inputs!$B$3*(1+Inputs!$B$4)^15))</f>
        <v/>
      </c>
      <c r="S82" s="16">
        <f>IF(OR(17&gt;Inputs!$B$5,$B82=""),"",MAX(0,R82*(1+INDEX('Annual Returns'!$B$4:$B$157,MATCH($A82+16,'Annual Returns'!$A$4:$A$157,0)))-Inputs!$B$2*Inputs!$B$3*(1+Inputs!$B$4)^16))</f>
        <v/>
      </c>
      <c r="T82" s="16">
        <f>IF(OR(18&gt;Inputs!$B$5,$B82=""),"",MAX(0,S82*(1+INDEX('Annual Returns'!$B$4:$B$157,MATCH($A82+17,'Annual Returns'!$A$4:$A$157,0)))-Inputs!$B$2*Inputs!$B$3*(1+Inputs!$B$4)^17))</f>
        <v/>
      </c>
      <c r="U82" s="16">
        <f>IF(OR(19&gt;Inputs!$B$5,$B82=""),"",MAX(0,T82*(1+INDEX('Annual Returns'!$B$4:$B$157,MATCH($A82+18,'Annual Returns'!$A$4:$A$157,0)))-Inputs!$B$2*Inputs!$B$3*(1+Inputs!$B$4)^18))</f>
        <v/>
      </c>
      <c r="V82" s="16">
        <f>IF(OR(20&gt;Inputs!$B$5,$B82=""),"",MAX(0,U82*(1+INDEX('Annual Returns'!$B$4:$B$157,MATCH($A82+19,'Annual Returns'!$A$4:$A$157,0)))-Inputs!$B$2*Inputs!$B$3*(1+Inputs!$B$4)^19))</f>
        <v/>
      </c>
      <c r="W82" s="16">
        <f>IF(OR(21&gt;Inputs!$B$5,$B82=""),"",MAX(0,V82*(1+INDEX('Annual Returns'!$B$4:$B$157,MATCH($A82+20,'Annual Returns'!$A$4:$A$157,0)))-Inputs!$B$2*Inputs!$B$3*(1+Inputs!$B$4)^20))</f>
        <v/>
      </c>
      <c r="X82" s="16">
        <f>IF(OR(22&gt;Inputs!$B$5,$B82=""),"",MAX(0,W82*(1+INDEX('Annual Returns'!$B$4:$B$157,MATCH($A82+21,'Annual Returns'!$A$4:$A$157,0)))-Inputs!$B$2*Inputs!$B$3*(1+Inputs!$B$4)^21))</f>
        <v/>
      </c>
      <c r="Y82" s="16">
        <f>IF(OR(23&gt;Inputs!$B$5,$B82=""),"",MAX(0,X82*(1+INDEX('Annual Returns'!$B$4:$B$157,MATCH($A82+22,'Annual Returns'!$A$4:$A$157,0)))-Inputs!$B$2*Inputs!$B$3*(1+Inputs!$B$4)^22))</f>
        <v/>
      </c>
      <c r="Z82" s="16">
        <f>IF(OR(24&gt;Inputs!$B$5,$B82=""),"",MAX(0,Y82*(1+INDEX('Annual Returns'!$B$4:$B$157,MATCH($A82+23,'Annual Returns'!$A$4:$A$157,0)))-Inputs!$B$2*Inputs!$B$3*(1+Inputs!$B$4)^23))</f>
        <v/>
      </c>
      <c r="AA82" s="16">
        <f>IF(OR(25&gt;Inputs!$B$5,$B82=""),"",MAX(0,Z82*(1+INDEX('Annual Returns'!$B$4:$B$157,MATCH($A82+24,'Annual Returns'!$A$4:$A$157,0)))-Inputs!$B$2*Inputs!$B$3*(1+Inputs!$B$4)^24))</f>
        <v/>
      </c>
      <c r="AB82" s="16">
        <f>IF(OR(26&gt;Inputs!$B$5,$B82=""),"",MAX(0,AA82*(1+INDEX('Annual Returns'!$B$4:$B$157,MATCH($A82+25,'Annual Returns'!$A$4:$A$157,0)))-Inputs!$B$2*Inputs!$B$3*(1+Inputs!$B$4)^25))</f>
        <v/>
      </c>
      <c r="AC82" s="16">
        <f>IF(OR(27&gt;Inputs!$B$5,$B82=""),"",MAX(0,AB82*(1+INDEX('Annual Returns'!$B$4:$B$157,MATCH($A82+26,'Annual Returns'!$A$4:$A$157,0)))-Inputs!$B$2*Inputs!$B$3*(1+Inputs!$B$4)^26))</f>
        <v/>
      </c>
      <c r="AD82" s="16">
        <f>IF(OR(28&gt;Inputs!$B$5,$B82=""),"",MAX(0,AC82*(1+INDEX('Annual Returns'!$B$4:$B$157,MATCH($A82+27,'Annual Returns'!$A$4:$A$157,0)))-Inputs!$B$2*Inputs!$B$3*(1+Inputs!$B$4)^27))</f>
        <v/>
      </c>
      <c r="AE82" s="16">
        <f>IF(OR(29&gt;Inputs!$B$5,$B82=""),"",MAX(0,AD82*(1+INDEX('Annual Returns'!$B$4:$B$157,MATCH($A82+28,'Annual Returns'!$A$4:$A$157,0)))-Inputs!$B$2*Inputs!$B$3*(1+Inputs!$B$4)^28))</f>
        <v/>
      </c>
      <c r="AF82" s="16">
        <f>IF(OR(30&gt;Inputs!$B$5,$B82=""),"",MAX(0,AE82*(1+INDEX('Annual Returns'!$B$4:$B$157,MATCH($A82+29,'Annual Returns'!$A$4:$A$157,0)))-Inputs!$B$2*Inputs!$B$3*(1+Inputs!$B$4)^29))</f>
        <v/>
      </c>
      <c r="AG82" s="16">
        <f>IF(OR(31&gt;Inputs!$B$5,$B82=""),"",MAX(0,AF82*(1+INDEX('Annual Returns'!$B$4:$B$157,MATCH($A82+30,'Annual Returns'!$A$4:$A$157,0)))-Inputs!$B$2*Inputs!$B$3*(1+Inputs!$B$4)^30))</f>
        <v/>
      </c>
      <c r="AH82" s="16">
        <f>IF(OR(32&gt;Inputs!$B$5,$B82=""),"",MAX(0,AG82*(1+INDEX('Annual Returns'!$B$4:$B$157,MATCH($A82+31,'Annual Returns'!$A$4:$A$157,0)))-Inputs!$B$2*Inputs!$B$3*(1+Inputs!$B$4)^31))</f>
        <v/>
      </c>
      <c r="AI82" s="16">
        <f>IF(OR(33&gt;Inputs!$B$5,$B82=""),"",MAX(0,AH82*(1+INDEX('Annual Returns'!$B$4:$B$157,MATCH($A82+32,'Annual Returns'!$A$4:$A$157,0)))-Inputs!$B$2*Inputs!$B$3*(1+Inputs!$B$4)^32))</f>
        <v/>
      </c>
      <c r="AJ82" s="16">
        <f>IF(OR(34&gt;Inputs!$B$5,$B82=""),"",MAX(0,AI82*(1+INDEX('Annual Returns'!$B$4:$B$157,MATCH($A82+33,'Annual Returns'!$A$4:$A$157,0)))-Inputs!$B$2*Inputs!$B$3*(1+Inputs!$B$4)^33))</f>
        <v/>
      </c>
      <c r="AK82" s="16">
        <f>IF(OR(35&gt;Inputs!$B$5,$B82=""),"",MAX(0,AJ82*(1+INDEX('Annual Returns'!$B$4:$B$157,MATCH($A82+34,'Annual Returns'!$A$4:$A$157,0)))-Inputs!$B$2*Inputs!$B$3*(1+Inputs!$B$4)^34))</f>
        <v/>
      </c>
      <c r="AL82" s="16">
        <f>IF(OR(36&gt;Inputs!$B$5,$B82=""),"",MAX(0,AK82*(1+INDEX('Annual Returns'!$B$4:$B$157,MATCH($A82+35,'Annual Returns'!$A$4:$A$157,0)))-Inputs!$B$2*Inputs!$B$3*(1+Inputs!$B$4)^35))</f>
        <v/>
      </c>
      <c r="AM82" s="16">
        <f>IF(OR(37&gt;Inputs!$B$5,$B82=""),"",MAX(0,AL82*(1+INDEX('Annual Returns'!$B$4:$B$157,MATCH($A82+36,'Annual Returns'!$A$4:$A$157,0)))-Inputs!$B$2*Inputs!$B$3*(1+Inputs!$B$4)^36))</f>
        <v/>
      </c>
      <c r="AN82" s="16">
        <f>IF(OR(38&gt;Inputs!$B$5,$B82=""),"",MAX(0,AM82*(1+INDEX('Annual Returns'!$B$4:$B$157,MATCH($A82+37,'Annual Returns'!$A$4:$A$157,0)))-Inputs!$B$2*Inputs!$B$3*(1+Inputs!$B$4)^37))</f>
        <v/>
      </c>
      <c r="AO82" s="16">
        <f>IF(OR(39&gt;Inputs!$B$5,$B82=""),"",MAX(0,AN82*(1+INDEX('Annual Returns'!$B$4:$B$157,MATCH($A82+38,'Annual Returns'!$A$4:$A$157,0)))-Inputs!$B$2*Inputs!$B$3*(1+Inputs!$B$4)^38))</f>
        <v/>
      </c>
      <c r="AP82" s="16">
        <f>IF(OR(40&gt;Inputs!$B$5,$B82=""),"",MAX(0,AO82*(1+INDEX('Annual Returns'!$B$4:$B$157,MATCH($A82+39,'Annual Returns'!$A$4:$A$157,0)))-Inputs!$B$2*Inputs!$B$3*(1+Inputs!$B$4)^39))</f>
        <v/>
      </c>
      <c r="AQ82" s="16">
        <f>IF(OR(41&gt;Inputs!$B$5,$B82=""),"",MAX(0,AP82*(1+INDEX('Annual Returns'!$B$4:$B$157,MATCH($A82+40,'Annual Returns'!$A$4:$A$157,0)))-Inputs!$B$2*Inputs!$B$3*(1+Inputs!$B$4)^40))</f>
        <v/>
      </c>
      <c r="AR82" s="16">
        <f>IF(OR(42&gt;Inputs!$B$5,$B82=""),"",MAX(0,AQ82*(1+INDEX('Annual Returns'!$B$4:$B$157,MATCH($A82+41,'Annual Returns'!$A$4:$A$157,0)))-Inputs!$B$2*Inputs!$B$3*(1+Inputs!$B$4)^41))</f>
        <v/>
      </c>
      <c r="AS82" s="16">
        <f>IF(OR(43&gt;Inputs!$B$5,$B82=""),"",MAX(0,AR82*(1+INDEX('Annual Returns'!$B$4:$B$157,MATCH($A82+42,'Annual Returns'!$A$4:$A$157,0)))-Inputs!$B$2*Inputs!$B$3*(1+Inputs!$B$4)^42))</f>
        <v/>
      </c>
      <c r="AT82" s="16">
        <f>IF(OR(44&gt;Inputs!$B$5,$B82=""),"",MAX(0,AS82*(1+INDEX('Annual Returns'!$B$4:$B$157,MATCH($A82+43,'Annual Returns'!$A$4:$A$157,0)))-Inputs!$B$2*Inputs!$B$3*(1+Inputs!$B$4)^43))</f>
        <v/>
      </c>
      <c r="AU82" s="16">
        <f>IF(OR(45&gt;Inputs!$B$5,$B82=""),"",MAX(0,AT82*(1+INDEX('Annual Returns'!$B$4:$B$157,MATCH($A82+44,'Annual Returns'!$A$4:$A$157,0)))-Inputs!$B$2*Inputs!$B$3*(1+Inputs!$B$4)^44))</f>
        <v/>
      </c>
      <c r="AV82" s="16">
        <f>IF(OR(46&gt;Inputs!$B$5,$B82=""),"",MAX(0,AU82*(1+INDEX('Annual Returns'!$B$4:$B$157,MATCH($A82+45,'Annual Returns'!$A$4:$A$157,0)))-Inputs!$B$2*Inputs!$B$3*(1+Inputs!$B$4)^45))</f>
        <v/>
      </c>
      <c r="AW82" s="16">
        <f>IF(OR(47&gt;Inputs!$B$5,$B82=""),"",MAX(0,AV82*(1+INDEX('Annual Returns'!$B$4:$B$157,MATCH($A82+46,'Annual Returns'!$A$4:$A$157,0)))-Inputs!$B$2*Inputs!$B$3*(1+Inputs!$B$4)^46))</f>
        <v/>
      </c>
      <c r="AX82" s="16">
        <f>IF(OR(48&gt;Inputs!$B$5,$B82=""),"",MAX(0,AW82*(1+INDEX('Annual Returns'!$B$4:$B$157,MATCH($A82+47,'Annual Returns'!$A$4:$A$157,0)))-Inputs!$B$2*Inputs!$B$3*(1+Inputs!$B$4)^47))</f>
        <v/>
      </c>
      <c r="AY82" s="16">
        <f>IF(OR(49&gt;Inputs!$B$5,$B82=""),"",MAX(0,AX82*(1+INDEX('Annual Returns'!$B$4:$B$157,MATCH($A82+48,'Annual Returns'!$A$4:$A$157,0)))-Inputs!$B$2*Inputs!$B$3*(1+Inputs!$B$4)^48))</f>
        <v/>
      </c>
      <c r="AZ82" s="16">
        <f>IF(OR(50&gt;Inputs!$B$5,$B82=""),"",MAX(0,AY82*(1+INDEX('Annual Returns'!$B$4:$B$157,MATCH($A82+49,'Annual Returns'!$A$4:$A$157,0)))-Inputs!$B$2*Inputs!$B$3*(1+Inputs!$B$4)^49))</f>
        <v/>
      </c>
      <c r="BA82" s="16">
        <f>IF(B82="","",INDEX(C82:AZ82,Inputs!$B$5))</f>
        <v/>
      </c>
      <c r="BB82">
        <f>IF(BA82="","",IF(BA82&gt;0,1,0))</f>
        <v/>
      </c>
      <c r="BC82">
        <f>IF(BB82="","",IF(BB82=1,"",MATCH(0,C82:AZ82,0)))</f>
        <v/>
      </c>
    </row>
    <row r="83">
      <c r="A83" t="n">
        <v>1951</v>
      </c>
      <c r="B83" s="16">
        <f>IF(OR($A83+Inputs!$B$5-1&gt;Inputs!$B$7,Inputs!$B$5&gt;50),"",Inputs!$B$2)</f>
        <v/>
      </c>
      <c r="C83" s="16">
        <f>IF(OR(1&gt;Inputs!$B$5,$B83=""),"",MAX(0,B83*(1+INDEX('Annual Returns'!$B$4:$B$157,MATCH($A83+0,'Annual Returns'!$A$4:$A$157,0)))-Inputs!$B$2*Inputs!$B$3*(1+Inputs!$B$4)^0))</f>
        <v/>
      </c>
      <c r="D83" s="16">
        <f>IF(OR(2&gt;Inputs!$B$5,$B83=""),"",MAX(0,C83*(1+INDEX('Annual Returns'!$B$4:$B$157,MATCH($A83+1,'Annual Returns'!$A$4:$A$157,0)))-Inputs!$B$2*Inputs!$B$3*(1+Inputs!$B$4)^1))</f>
        <v/>
      </c>
      <c r="E83" s="16">
        <f>IF(OR(3&gt;Inputs!$B$5,$B83=""),"",MAX(0,D83*(1+INDEX('Annual Returns'!$B$4:$B$157,MATCH($A83+2,'Annual Returns'!$A$4:$A$157,0)))-Inputs!$B$2*Inputs!$B$3*(1+Inputs!$B$4)^2))</f>
        <v/>
      </c>
      <c r="F83" s="16">
        <f>IF(OR(4&gt;Inputs!$B$5,$B83=""),"",MAX(0,E83*(1+INDEX('Annual Returns'!$B$4:$B$157,MATCH($A83+3,'Annual Returns'!$A$4:$A$157,0)))-Inputs!$B$2*Inputs!$B$3*(1+Inputs!$B$4)^3))</f>
        <v/>
      </c>
      <c r="G83" s="16">
        <f>IF(OR(5&gt;Inputs!$B$5,$B83=""),"",MAX(0,F83*(1+INDEX('Annual Returns'!$B$4:$B$157,MATCH($A83+4,'Annual Returns'!$A$4:$A$157,0)))-Inputs!$B$2*Inputs!$B$3*(1+Inputs!$B$4)^4))</f>
        <v/>
      </c>
      <c r="H83" s="16">
        <f>IF(OR(6&gt;Inputs!$B$5,$B83=""),"",MAX(0,G83*(1+INDEX('Annual Returns'!$B$4:$B$157,MATCH($A83+5,'Annual Returns'!$A$4:$A$157,0)))-Inputs!$B$2*Inputs!$B$3*(1+Inputs!$B$4)^5))</f>
        <v/>
      </c>
      <c r="I83" s="16">
        <f>IF(OR(7&gt;Inputs!$B$5,$B83=""),"",MAX(0,H83*(1+INDEX('Annual Returns'!$B$4:$B$157,MATCH($A83+6,'Annual Returns'!$A$4:$A$157,0)))-Inputs!$B$2*Inputs!$B$3*(1+Inputs!$B$4)^6))</f>
        <v/>
      </c>
      <c r="J83" s="16">
        <f>IF(OR(8&gt;Inputs!$B$5,$B83=""),"",MAX(0,I83*(1+INDEX('Annual Returns'!$B$4:$B$157,MATCH($A83+7,'Annual Returns'!$A$4:$A$157,0)))-Inputs!$B$2*Inputs!$B$3*(1+Inputs!$B$4)^7))</f>
        <v/>
      </c>
      <c r="K83" s="16">
        <f>IF(OR(9&gt;Inputs!$B$5,$B83=""),"",MAX(0,J83*(1+INDEX('Annual Returns'!$B$4:$B$157,MATCH($A83+8,'Annual Returns'!$A$4:$A$157,0)))-Inputs!$B$2*Inputs!$B$3*(1+Inputs!$B$4)^8))</f>
        <v/>
      </c>
      <c r="L83" s="16">
        <f>IF(OR(10&gt;Inputs!$B$5,$B83=""),"",MAX(0,K83*(1+INDEX('Annual Returns'!$B$4:$B$157,MATCH($A83+9,'Annual Returns'!$A$4:$A$157,0)))-Inputs!$B$2*Inputs!$B$3*(1+Inputs!$B$4)^9))</f>
        <v/>
      </c>
      <c r="M83" s="16">
        <f>IF(OR(11&gt;Inputs!$B$5,$B83=""),"",MAX(0,L83*(1+INDEX('Annual Returns'!$B$4:$B$157,MATCH($A83+10,'Annual Returns'!$A$4:$A$157,0)))-Inputs!$B$2*Inputs!$B$3*(1+Inputs!$B$4)^10))</f>
        <v/>
      </c>
      <c r="N83" s="16">
        <f>IF(OR(12&gt;Inputs!$B$5,$B83=""),"",MAX(0,M83*(1+INDEX('Annual Returns'!$B$4:$B$157,MATCH($A83+11,'Annual Returns'!$A$4:$A$157,0)))-Inputs!$B$2*Inputs!$B$3*(1+Inputs!$B$4)^11))</f>
        <v/>
      </c>
      <c r="O83" s="16">
        <f>IF(OR(13&gt;Inputs!$B$5,$B83=""),"",MAX(0,N83*(1+INDEX('Annual Returns'!$B$4:$B$157,MATCH($A83+12,'Annual Returns'!$A$4:$A$157,0)))-Inputs!$B$2*Inputs!$B$3*(1+Inputs!$B$4)^12))</f>
        <v/>
      </c>
      <c r="P83" s="16">
        <f>IF(OR(14&gt;Inputs!$B$5,$B83=""),"",MAX(0,O83*(1+INDEX('Annual Returns'!$B$4:$B$157,MATCH($A83+13,'Annual Returns'!$A$4:$A$157,0)))-Inputs!$B$2*Inputs!$B$3*(1+Inputs!$B$4)^13))</f>
        <v/>
      </c>
      <c r="Q83" s="16">
        <f>IF(OR(15&gt;Inputs!$B$5,$B83=""),"",MAX(0,P83*(1+INDEX('Annual Returns'!$B$4:$B$157,MATCH($A83+14,'Annual Returns'!$A$4:$A$157,0)))-Inputs!$B$2*Inputs!$B$3*(1+Inputs!$B$4)^14))</f>
        <v/>
      </c>
      <c r="R83" s="16">
        <f>IF(OR(16&gt;Inputs!$B$5,$B83=""),"",MAX(0,Q83*(1+INDEX('Annual Returns'!$B$4:$B$157,MATCH($A83+15,'Annual Returns'!$A$4:$A$157,0)))-Inputs!$B$2*Inputs!$B$3*(1+Inputs!$B$4)^15))</f>
        <v/>
      </c>
      <c r="S83" s="16">
        <f>IF(OR(17&gt;Inputs!$B$5,$B83=""),"",MAX(0,R83*(1+INDEX('Annual Returns'!$B$4:$B$157,MATCH($A83+16,'Annual Returns'!$A$4:$A$157,0)))-Inputs!$B$2*Inputs!$B$3*(1+Inputs!$B$4)^16))</f>
        <v/>
      </c>
      <c r="T83" s="16">
        <f>IF(OR(18&gt;Inputs!$B$5,$B83=""),"",MAX(0,S83*(1+INDEX('Annual Returns'!$B$4:$B$157,MATCH($A83+17,'Annual Returns'!$A$4:$A$157,0)))-Inputs!$B$2*Inputs!$B$3*(1+Inputs!$B$4)^17))</f>
        <v/>
      </c>
      <c r="U83" s="16">
        <f>IF(OR(19&gt;Inputs!$B$5,$B83=""),"",MAX(0,T83*(1+INDEX('Annual Returns'!$B$4:$B$157,MATCH($A83+18,'Annual Returns'!$A$4:$A$157,0)))-Inputs!$B$2*Inputs!$B$3*(1+Inputs!$B$4)^18))</f>
        <v/>
      </c>
      <c r="V83" s="16">
        <f>IF(OR(20&gt;Inputs!$B$5,$B83=""),"",MAX(0,U83*(1+INDEX('Annual Returns'!$B$4:$B$157,MATCH($A83+19,'Annual Returns'!$A$4:$A$157,0)))-Inputs!$B$2*Inputs!$B$3*(1+Inputs!$B$4)^19))</f>
        <v/>
      </c>
      <c r="W83" s="16">
        <f>IF(OR(21&gt;Inputs!$B$5,$B83=""),"",MAX(0,V83*(1+INDEX('Annual Returns'!$B$4:$B$157,MATCH($A83+20,'Annual Returns'!$A$4:$A$157,0)))-Inputs!$B$2*Inputs!$B$3*(1+Inputs!$B$4)^20))</f>
        <v/>
      </c>
      <c r="X83" s="16">
        <f>IF(OR(22&gt;Inputs!$B$5,$B83=""),"",MAX(0,W83*(1+INDEX('Annual Returns'!$B$4:$B$157,MATCH($A83+21,'Annual Returns'!$A$4:$A$157,0)))-Inputs!$B$2*Inputs!$B$3*(1+Inputs!$B$4)^21))</f>
        <v/>
      </c>
      <c r="Y83" s="16">
        <f>IF(OR(23&gt;Inputs!$B$5,$B83=""),"",MAX(0,X83*(1+INDEX('Annual Returns'!$B$4:$B$157,MATCH($A83+22,'Annual Returns'!$A$4:$A$157,0)))-Inputs!$B$2*Inputs!$B$3*(1+Inputs!$B$4)^22))</f>
        <v/>
      </c>
      <c r="Z83" s="16">
        <f>IF(OR(24&gt;Inputs!$B$5,$B83=""),"",MAX(0,Y83*(1+INDEX('Annual Returns'!$B$4:$B$157,MATCH($A83+23,'Annual Returns'!$A$4:$A$157,0)))-Inputs!$B$2*Inputs!$B$3*(1+Inputs!$B$4)^23))</f>
        <v/>
      </c>
      <c r="AA83" s="16">
        <f>IF(OR(25&gt;Inputs!$B$5,$B83=""),"",MAX(0,Z83*(1+INDEX('Annual Returns'!$B$4:$B$157,MATCH($A83+24,'Annual Returns'!$A$4:$A$157,0)))-Inputs!$B$2*Inputs!$B$3*(1+Inputs!$B$4)^24))</f>
        <v/>
      </c>
      <c r="AB83" s="16">
        <f>IF(OR(26&gt;Inputs!$B$5,$B83=""),"",MAX(0,AA83*(1+INDEX('Annual Returns'!$B$4:$B$157,MATCH($A83+25,'Annual Returns'!$A$4:$A$157,0)))-Inputs!$B$2*Inputs!$B$3*(1+Inputs!$B$4)^25))</f>
        <v/>
      </c>
      <c r="AC83" s="16">
        <f>IF(OR(27&gt;Inputs!$B$5,$B83=""),"",MAX(0,AB83*(1+INDEX('Annual Returns'!$B$4:$B$157,MATCH($A83+26,'Annual Returns'!$A$4:$A$157,0)))-Inputs!$B$2*Inputs!$B$3*(1+Inputs!$B$4)^26))</f>
        <v/>
      </c>
      <c r="AD83" s="16">
        <f>IF(OR(28&gt;Inputs!$B$5,$B83=""),"",MAX(0,AC83*(1+INDEX('Annual Returns'!$B$4:$B$157,MATCH($A83+27,'Annual Returns'!$A$4:$A$157,0)))-Inputs!$B$2*Inputs!$B$3*(1+Inputs!$B$4)^27))</f>
        <v/>
      </c>
      <c r="AE83" s="16">
        <f>IF(OR(29&gt;Inputs!$B$5,$B83=""),"",MAX(0,AD83*(1+INDEX('Annual Returns'!$B$4:$B$157,MATCH($A83+28,'Annual Returns'!$A$4:$A$157,0)))-Inputs!$B$2*Inputs!$B$3*(1+Inputs!$B$4)^28))</f>
        <v/>
      </c>
      <c r="AF83" s="16">
        <f>IF(OR(30&gt;Inputs!$B$5,$B83=""),"",MAX(0,AE83*(1+INDEX('Annual Returns'!$B$4:$B$157,MATCH($A83+29,'Annual Returns'!$A$4:$A$157,0)))-Inputs!$B$2*Inputs!$B$3*(1+Inputs!$B$4)^29))</f>
        <v/>
      </c>
      <c r="AG83" s="16">
        <f>IF(OR(31&gt;Inputs!$B$5,$B83=""),"",MAX(0,AF83*(1+INDEX('Annual Returns'!$B$4:$B$157,MATCH($A83+30,'Annual Returns'!$A$4:$A$157,0)))-Inputs!$B$2*Inputs!$B$3*(1+Inputs!$B$4)^30))</f>
        <v/>
      </c>
      <c r="AH83" s="16">
        <f>IF(OR(32&gt;Inputs!$B$5,$B83=""),"",MAX(0,AG83*(1+INDEX('Annual Returns'!$B$4:$B$157,MATCH($A83+31,'Annual Returns'!$A$4:$A$157,0)))-Inputs!$B$2*Inputs!$B$3*(1+Inputs!$B$4)^31))</f>
        <v/>
      </c>
      <c r="AI83" s="16">
        <f>IF(OR(33&gt;Inputs!$B$5,$B83=""),"",MAX(0,AH83*(1+INDEX('Annual Returns'!$B$4:$B$157,MATCH($A83+32,'Annual Returns'!$A$4:$A$157,0)))-Inputs!$B$2*Inputs!$B$3*(1+Inputs!$B$4)^32))</f>
        <v/>
      </c>
      <c r="AJ83" s="16">
        <f>IF(OR(34&gt;Inputs!$B$5,$B83=""),"",MAX(0,AI83*(1+INDEX('Annual Returns'!$B$4:$B$157,MATCH($A83+33,'Annual Returns'!$A$4:$A$157,0)))-Inputs!$B$2*Inputs!$B$3*(1+Inputs!$B$4)^33))</f>
        <v/>
      </c>
      <c r="AK83" s="16">
        <f>IF(OR(35&gt;Inputs!$B$5,$B83=""),"",MAX(0,AJ83*(1+INDEX('Annual Returns'!$B$4:$B$157,MATCH($A83+34,'Annual Returns'!$A$4:$A$157,0)))-Inputs!$B$2*Inputs!$B$3*(1+Inputs!$B$4)^34))</f>
        <v/>
      </c>
      <c r="AL83" s="16">
        <f>IF(OR(36&gt;Inputs!$B$5,$B83=""),"",MAX(0,AK83*(1+INDEX('Annual Returns'!$B$4:$B$157,MATCH($A83+35,'Annual Returns'!$A$4:$A$157,0)))-Inputs!$B$2*Inputs!$B$3*(1+Inputs!$B$4)^35))</f>
        <v/>
      </c>
      <c r="AM83" s="16">
        <f>IF(OR(37&gt;Inputs!$B$5,$B83=""),"",MAX(0,AL83*(1+INDEX('Annual Returns'!$B$4:$B$157,MATCH($A83+36,'Annual Returns'!$A$4:$A$157,0)))-Inputs!$B$2*Inputs!$B$3*(1+Inputs!$B$4)^36))</f>
        <v/>
      </c>
      <c r="AN83" s="16">
        <f>IF(OR(38&gt;Inputs!$B$5,$B83=""),"",MAX(0,AM83*(1+INDEX('Annual Returns'!$B$4:$B$157,MATCH($A83+37,'Annual Returns'!$A$4:$A$157,0)))-Inputs!$B$2*Inputs!$B$3*(1+Inputs!$B$4)^37))</f>
        <v/>
      </c>
      <c r="AO83" s="16">
        <f>IF(OR(39&gt;Inputs!$B$5,$B83=""),"",MAX(0,AN83*(1+INDEX('Annual Returns'!$B$4:$B$157,MATCH($A83+38,'Annual Returns'!$A$4:$A$157,0)))-Inputs!$B$2*Inputs!$B$3*(1+Inputs!$B$4)^38))</f>
        <v/>
      </c>
      <c r="AP83" s="16">
        <f>IF(OR(40&gt;Inputs!$B$5,$B83=""),"",MAX(0,AO83*(1+INDEX('Annual Returns'!$B$4:$B$157,MATCH($A83+39,'Annual Returns'!$A$4:$A$157,0)))-Inputs!$B$2*Inputs!$B$3*(1+Inputs!$B$4)^39))</f>
        <v/>
      </c>
      <c r="AQ83" s="16">
        <f>IF(OR(41&gt;Inputs!$B$5,$B83=""),"",MAX(0,AP83*(1+INDEX('Annual Returns'!$B$4:$B$157,MATCH($A83+40,'Annual Returns'!$A$4:$A$157,0)))-Inputs!$B$2*Inputs!$B$3*(1+Inputs!$B$4)^40))</f>
        <v/>
      </c>
      <c r="AR83" s="16">
        <f>IF(OR(42&gt;Inputs!$B$5,$B83=""),"",MAX(0,AQ83*(1+INDEX('Annual Returns'!$B$4:$B$157,MATCH($A83+41,'Annual Returns'!$A$4:$A$157,0)))-Inputs!$B$2*Inputs!$B$3*(1+Inputs!$B$4)^41))</f>
        <v/>
      </c>
      <c r="AS83" s="16">
        <f>IF(OR(43&gt;Inputs!$B$5,$B83=""),"",MAX(0,AR83*(1+INDEX('Annual Returns'!$B$4:$B$157,MATCH($A83+42,'Annual Returns'!$A$4:$A$157,0)))-Inputs!$B$2*Inputs!$B$3*(1+Inputs!$B$4)^42))</f>
        <v/>
      </c>
      <c r="AT83" s="16">
        <f>IF(OR(44&gt;Inputs!$B$5,$B83=""),"",MAX(0,AS83*(1+INDEX('Annual Returns'!$B$4:$B$157,MATCH($A83+43,'Annual Returns'!$A$4:$A$157,0)))-Inputs!$B$2*Inputs!$B$3*(1+Inputs!$B$4)^43))</f>
        <v/>
      </c>
      <c r="AU83" s="16">
        <f>IF(OR(45&gt;Inputs!$B$5,$B83=""),"",MAX(0,AT83*(1+INDEX('Annual Returns'!$B$4:$B$157,MATCH($A83+44,'Annual Returns'!$A$4:$A$157,0)))-Inputs!$B$2*Inputs!$B$3*(1+Inputs!$B$4)^44))</f>
        <v/>
      </c>
      <c r="AV83" s="16">
        <f>IF(OR(46&gt;Inputs!$B$5,$B83=""),"",MAX(0,AU83*(1+INDEX('Annual Returns'!$B$4:$B$157,MATCH($A83+45,'Annual Returns'!$A$4:$A$157,0)))-Inputs!$B$2*Inputs!$B$3*(1+Inputs!$B$4)^45))</f>
        <v/>
      </c>
      <c r="AW83" s="16">
        <f>IF(OR(47&gt;Inputs!$B$5,$B83=""),"",MAX(0,AV83*(1+INDEX('Annual Returns'!$B$4:$B$157,MATCH($A83+46,'Annual Returns'!$A$4:$A$157,0)))-Inputs!$B$2*Inputs!$B$3*(1+Inputs!$B$4)^46))</f>
        <v/>
      </c>
      <c r="AX83" s="16">
        <f>IF(OR(48&gt;Inputs!$B$5,$B83=""),"",MAX(0,AW83*(1+INDEX('Annual Returns'!$B$4:$B$157,MATCH($A83+47,'Annual Returns'!$A$4:$A$157,0)))-Inputs!$B$2*Inputs!$B$3*(1+Inputs!$B$4)^47))</f>
        <v/>
      </c>
      <c r="AY83" s="16">
        <f>IF(OR(49&gt;Inputs!$B$5,$B83=""),"",MAX(0,AX83*(1+INDEX('Annual Returns'!$B$4:$B$157,MATCH($A83+48,'Annual Returns'!$A$4:$A$157,0)))-Inputs!$B$2*Inputs!$B$3*(1+Inputs!$B$4)^48))</f>
        <v/>
      </c>
      <c r="AZ83" s="16">
        <f>IF(OR(50&gt;Inputs!$B$5,$B83=""),"",MAX(0,AY83*(1+INDEX('Annual Returns'!$B$4:$B$157,MATCH($A83+49,'Annual Returns'!$A$4:$A$157,0)))-Inputs!$B$2*Inputs!$B$3*(1+Inputs!$B$4)^49))</f>
        <v/>
      </c>
      <c r="BA83" s="16">
        <f>IF(B83="","",INDEX(C83:AZ83,Inputs!$B$5))</f>
        <v/>
      </c>
      <c r="BB83">
        <f>IF(BA83="","",IF(BA83&gt;0,1,0))</f>
        <v/>
      </c>
      <c r="BC83">
        <f>IF(BB83="","",IF(BB83=1,"",MATCH(0,C83:AZ83,0)))</f>
        <v/>
      </c>
    </row>
    <row r="84">
      <c r="A84" t="n">
        <v>1952</v>
      </c>
      <c r="B84" s="16">
        <f>IF(OR($A84+Inputs!$B$5-1&gt;Inputs!$B$7,Inputs!$B$5&gt;50),"",Inputs!$B$2)</f>
        <v/>
      </c>
      <c r="C84" s="16">
        <f>IF(OR(1&gt;Inputs!$B$5,$B84=""),"",MAX(0,B84*(1+INDEX('Annual Returns'!$B$4:$B$157,MATCH($A84+0,'Annual Returns'!$A$4:$A$157,0)))-Inputs!$B$2*Inputs!$B$3*(1+Inputs!$B$4)^0))</f>
        <v/>
      </c>
      <c r="D84" s="16">
        <f>IF(OR(2&gt;Inputs!$B$5,$B84=""),"",MAX(0,C84*(1+INDEX('Annual Returns'!$B$4:$B$157,MATCH($A84+1,'Annual Returns'!$A$4:$A$157,0)))-Inputs!$B$2*Inputs!$B$3*(1+Inputs!$B$4)^1))</f>
        <v/>
      </c>
      <c r="E84" s="16">
        <f>IF(OR(3&gt;Inputs!$B$5,$B84=""),"",MAX(0,D84*(1+INDEX('Annual Returns'!$B$4:$B$157,MATCH($A84+2,'Annual Returns'!$A$4:$A$157,0)))-Inputs!$B$2*Inputs!$B$3*(1+Inputs!$B$4)^2))</f>
        <v/>
      </c>
      <c r="F84" s="16">
        <f>IF(OR(4&gt;Inputs!$B$5,$B84=""),"",MAX(0,E84*(1+INDEX('Annual Returns'!$B$4:$B$157,MATCH($A84+3,'Annual Returns'!$A$4:$A$157,0)))-Inputs!$B$2*Inputs!$B$3*(1+Inputs!$B$4)^3))</f>
        <v/>
      </c>
      <c r="G84" s="16">
        <f>IF(OR(5&gt;Inputs!$B$5,$B84=""),"",MAX(0,F84*(1+INDEX('Annual Returns'!$B$4:$B$157,MATCH($A84+4,'Annual Returns'!$A$4:$A$157,0)))-Inputs!$B$2*Inputs!$B$3*(1+Inputs!$B$4)^4))</f>
        <v/>
      </c>
      <c r="H84" s="16">
        <f>IF(OR(6&gt;Inputs!$B$5,$B84=""),"",MAX(0,G84*(1+INDEX('Annual Returns'!$B$4:$B$157,MATCH($A84+5,'Annual Returns'!$A$4:$A$157,0)))-Inputs!$B$2*Inputs!$B$3*(1+Inputs!$B$4)^5))</f>
        <v/>
      </c>
      <c r="I84" s="16">
        <f>IF(OR(7&gt;Inputs!$B$5,$B84=""),"",MAX(0,H84*(1+INDEX('Annual Returns'!$B$4:$B$157,MATCH($A84+6,'Annual Returns'!$A$4:$A$157,0)))-Inputs!$B$2*Inputs!$B$3*(1+Inputs!$B$4)^6))</f>
        <v/>
      </c>
      <c r="J84" s="16">
        <f>IF(OR(8&gt;Inputs!$B$5,$B84=""),"",MAX(0,I84*(1+INDEX('Annual Returns'!$B$4:$B$157,MATCH($A84+7,'Annual Returns'!$A$4:$A$157,0)))-Inputs!$B$2*Inputs!$B$3*(1+Inputs!$B$4)^7))</f>
        <v/>
      </c>
      <c r="K84" s="16">
        <f>IF(OR(9&gt;Inputs!$B$5,$B84=""),"",MAX(0,J84*(1+INDEX('Annual Returns'!$B$4:$B$157,MATCH($A84+8,'Annual Returns'!$A$4:$A$157,0)))-Inputs!$B$2*Inputs!$B$3*(1+Inputs!$B$4)^8))</f>
        <v/>
      </c>
      <c r="L84" s="16">
        <f>IF(OR(10&gt;Inputs!$B$5,$B84=""),"",MAX(0,K84*(1+INDEX('Annual Returns'!$B$4:$B$157,MATCH($A84+9,'Annual Returns'!$A$4:$A$157,0)))-Inputs!$B$2*Inputs!$B$3*(1+Inputs!$B$4)^9))</f>
        <v/>
      </c>
      <c r="M84" s="16">
        <f>IF(OR(11&gt;Inputs!$B$5,$B84=""),"",MAX(0,L84*(1+INDEX('Annual Returns'!$B$4:$B$157,MATCH($A84+10,'Annual Returns'!$A$4:$A$157,0)))-Inputs!$B$2*Inputs!$B$3*(1+Inputs!$B$4)^10))</f>
        <v/>
      </c>
      <c r="N84" s="16">
        <f>IF(OR(12&gt;Inputs!$B$5,$B84=""),"",MAX(0,M84*(1+INDEX('Annual Returns'!$B$4:$B$157,MATCH($A84+11,'Annual Returns'!$A$4:$A$157,0)))-Inputs!$B$2*Inputs!$B$3*(1+Inputs!$B$4)^11))</f>
        <v/>
      </c>
      <c r="O84" s="16">
        <f>IF(OR(13&gt;Inputs!$B$5,$B84=""),"",MAX(0,N84*(1+INDEX('Annual Returns'!$B$4:$B$157,MATCH($A84+12,'Annual Returns'!$A$4:$A$157,0)))-Inputs!$B$2*Inputs!$B$3*(1+Inputs!$B$4)^12))</f>
        <v/>
      </c>
      <c r="P84" s="16">
        <f>IF(OR(14&gt;Inputs!$B$5,$B84=""),"",MAX(0,O84*(1+INDEX('Annual Returns'!$B$4:$B$157,MATCH($A84+13,'Annual Returns'!$A$4:$A$157,0)))-Inputs!$B$2*Inputs!$B$3*(1+Inputs!$B$4)^13))</f>
        <v/>
      </c>
      <c r="Q84" s="16">
        <f>IF(OR(15&gt;Inputs!$B$5,$B84=""),"",MAX(0,P84*(1+INDEX('Annual Returns'!$B$4:$B$157,MATCH($A84+14,'Annual Returns'!$A$4:$A$157,0)))-Inputs!$B$2*Inputs!$B$3*(1+Inputs!$B$4)^14))</f>
        <v/>
      </c>
      <c r="R84" s="16">
        <f>IF(OR(16&gt;Inputs!$B$5,$B84=""),"",MAX(0,Q84*(1+INDEX('Annual Returns'!$B$4:$B$157,MATCH($A84+15,'Annual Returns'!$A$4:$A$157,0)))-Inputs!$B$2*Inputs!$B$3*(1+Inputs!$B$4)^15))</f>
        <v/>
      </c>
      <c r="S84" s="16">
        <f>IF(OR(17&gt;Inputs!$B$5,$B84=""),"",MAX(0,R84*(1+INDEX('Annual Returns'!$B$4:$B$157,MATCH($A84+16,'Annual Returns'!$A$4:$A$157,0)))-Inputs!$B$2*Inputs!$B$3*(1+Inputs!$B$4)^16))</f>
        <v/>
      </c>
      <c r="T84" s="16">
        <f>IF(OR(18&gt;Inputs!$B$5,$B84=""),"",MAX(0,S84*(1+INDEX('Annual Returns'!$B$4:$B$157,MATCH($A84+17,'Annual Returns'!$A$4:$A$157,0)))-Inputs!$B$2*Inputs!$B$3*(1+Inputs!$B$4)^17))</f>
        <v/>
      </c>
      <c r="U84" s="16">
        <f>IF(OR(19&gt;Inputs!$B$5,$B84=""),"",MAX(0,T84*(1+INDEX('Annual Returns'!$B$4:$B$157,MATCH($A84+18,'Annual Returns'!$A$4:$A$157,0)))-Inputs!$B$2*Inputs!$B$3*(1+Inputs!$B$4)^18))</f>
        <v/>
      </c>
      <c r="V84" s="16">
        <f>IF(OR(20&gt;Inputs!$B$5,$B84=""),"",MAX(0,U84*(1+INDEX('Annual Returns'!$B$4:$B$157,MATCH($A84+19,'Annual Returns'!$A$4:$A$157,0)))-Inputs!$B$2*Inputs!$B$3*(1+Inputs!$B$4)^19))</f>
        <v/>
      </c>
      <c r="W84" s="16">
        <f>IF(OR(21&gt;Inputs!$B$5,$B84=""),"",MAX(0,V84*(1+INDEX('Annual Returns'!$B$4:$B$157,MATCH($A84+20,'Annual Returns'!$A$4:$A$157,0)))-Inputs!$B$2*Inputs!$B$3*(1+Inputs!$B$4)^20))</f>
        <v/>
      </c>
      <c r="X84" s="16">
        <f>IF(OR(22&gt;Inputs!$B$5,$B84=""),"",MAX(0,W84*(1+INDEX('Annual Returns'!$B$4:$B$157,MATCH($A84+21,'Annual Returns'!$A$4:$A$157,0)))-Inputs!$B$2*Inputs!$B$3*(1+Inputs!$B$4)^21))</f>
        <v/>
      </c>
      <c r="Y84" s="16">
        <f>IF(OR(23&gt;Inputs!$B$5,$B84=""),"",MAX(0,X84*(1+INDEX('Annual Returns'!$B$4:$B$157,MATCH($A84+22,'Annual Returns'!$A$4:$A$157,0)))-Inputs!$B$2*Inputs!$B$3*(1+Inputs!$B$4)^22))</f>
        <v/>
      </c>
      <c r="Z84" s="16">
        <f>IF(OR(24&gt;Inputs!$B$5,$B84=""),"",MAX(0,Y84*(1+INDEX('Annual Returns'!$B$4:$B$157,MATCH($A84+23,'Annual Returns'!$A$4:$A$157,0)))-Inputs!$B$2*Inputs!$B$3*(1+Inputs!$B$4)^23))</f>
        <v/>
      </c>
      <c r="AA84" s="16">
        <f>IF(OR(25&gt;Inputs!$B$5,$B84=""),"",MAX(0,Z84*(1+INDEX('Annual Returns'!$B$4:$B$157,MATCH($A84+24,'Annual Returns'!$A$4:$A$157,0)))-Inputs!$B$2*Inputs!$B$3*(1+Inputs!$B$4)^24))</f>
        <v/>
      </c>
      <c r="AB84" s="16">
        <f>IF(OR(26&gt;Inputs!$B$5,$B84=""),"",MAX(0,AA84*(1+INDEX('Annual Returns'!$B$4:$B$157,MATCH($A84+25,'Annual Returns'!$A$4:$A$157,0)))-Inputs!$B$2*Inputs!$B$3*(1+Inputs!$B$4)^25))</f>
        <v/>
      </c>
      <c r="AC84" s="16">
        <f>IF(OR(27&gt;Inputs!$B$5,$B84=""),"",MAX(0,AB84*(1+INDEX('Annual Returns'!$B$4:$B$157,MATCH($A84+26,'Annual Returns'!$A$4:$A$157,0)))-Inputs!$B$2*Inputs!$B$3*(1+Inputs!$B$4)^26))</f>
        <v/>
      </c>
      <c r="AD84" s="16">
        <f>IF(OR(28&gt;Inputs!$B$5,$B84=""),"",MAX(0,AC84*(1+INDEX('Annual Returns'!$B$4:$B$157,MATCH($A84+27,'Annual Returns'!$A$4:$A$157,0)))-Inputs!$B$2*Inputs!$B$3*(1+Inputs!$B$4)^27))</f>
        <v/>
      </c>
      <c r="AE84" s="16">
        <f>IF(OR(29&gt;Inputs!$B$5,$B84=""),"",MAX(0,AD84*(1+INDEX('Annual Returns'!$B$4:$B$157,MATCH($A84+28,'Annual Returns'!$A$4:$A$157,0)))-Inputs!$B$2*Inputs!$B$3*(1+Inputs!$B$4)^28))</f>
        <v/>
      </c>
      <c r="AF84" s="16">
        <f>IF(OR(30&gt;Inputs!$B$5,$B84=""),"",MAX(0,AE84*(1+INDEX('Annual Returns'!$B$4:$B$157,MATCH($A84+29,'Annual Returns'!$A$4:$A$157,0)))-Inputs!$B$2*Inputs!$B$3*(1+Inputs!$B$4)^29))</f>
        <v/>
      </c>
      <c r="AG84" s="16">
        <f>IF(OR(31&gt;Inputs!$B$5,$B84=""),"",MAX(0,AF84*(1+INDEX('Annual Returns'!$B$4:$B$157,MATCH($A84+30,'Annual Returns'!$A$4:$A$157,0)))-Inputs!$B$2*Inputs!$B$3*(1+Inputs!$B$4)^30))</f>
        <v/>
      </c>
      <c r="AH84" s="16">
        <f>IF(OR(32&gt;Inputs!$B$5,$B84=""),"",MAX(0,AG84*(1+INDEX('Annual Returns'!$B$4:$B$157,MATCH($A84+31,'Annual Returns'!$A$4:$A$157,0)))-Inputs!$B$2*Inputs!$B$3*(1+Inputs!$B$4)^31))</f>
        <v/>
      </c>
      <c r="AI84" s="16">
        <f>IF(OR(33&gt;Inputs!$B$5,$B84=""),"",MAX(0,AH84*(1+INDEX('Annual Returns'!$B$4:$B$157,MATCH($A84+32,'Annual Returns'!$A$4:$A$157,0)))-Inputs!$B$2*Inputs!$B$3*(1+Inputs!$B$4)^32))</f>
        <v/>
      </c>
      <c r="AJ84" s="16">
        <f>IF(OR(34&gt;Inputs!$B$5,$B84=""),"",MAX(0,AI84*(1+INDEX('Annual Returns'!$B$4:$B$157,MATCH($A84+33,'Annual Returns'!$A$4:$A$157,0)))-Inputs!$B$2*Inputs!$B$3*(1+Inputs!$B$4)^33))</f>
        <v/>
      </c>
      <c r="AK84" s="16">
        <f>IF(OR(35&gt;Inputs!$B$5,$B84=""),"",MAX(0,AJ84*(1+INDEX('Annual Returns'!$B$4:$B$157,MATCH($A84+34,'Annual Returns'!$A$4:$A$157,0)))-Inputs!$B$2*Inputs!$B$3*(1+Inputs!$B$4)^34))</f>
        <v/>
      </c>
      <c r="AL84" s="16">
        <f>IF(OR(36&gt;Inputs!$B$5,$B84=""),"",MAX(0,AK84*(1+INDEX('Annual Returns'!$B$4:$B$157,MATCH($A84+35,'Annual Returns'!$A$4:$A$157,0)))-Inputs!$B$2*Inputs!$B$3*(1+Inputs!$B$4)^35))</f>
        <v/>
      </c>
      <c r="AM84" s="16">
        <f>IF(OR(37&gt;Inputs!$B$5,$B84=""),"",MAX(0,AL84*(1+INDEX('Annual Returns'!$B$4:$B$157,MATCH($A84+36,'Annual Returns'!$A$4:$A$157,0)))-Inputs!$B$2*Inputs!$B$3*(1+Inputs!$B$4)^36))</f>
        <v/>
      </c>
      <c r="AN84" s="16">
        <f>IF(OR(38&gt;Inputs!$B$5,$B84=""),"",MAX(0,AM84*(1+INDEX('Annual Returns'!$B$4:$B$157,MATCH($A84+37,'Annual Returns'!$A$4:$A$157,0)))-Inputs!$B$2*Inputs!$B$3*(1+Inputs!$B$4)^37))</f>
        <v/>
      </c>
      <c r="AO84" s="16">
        <f>IF(OR(39&gt;Inputs!$B$5,$B84=""),"",MAX(0,AN84*(1+INDEX('Annual Returns'!$B$4:$B$157,MATCH($A84+38,'Annual Returns'!$A$4:$A$157,0)))-Inputs!$B$2*Inputs!$B$3*(1+Inputs!$B$4)^38))</f>
        <v/>
      </c>
      <c r="AP84" s="16">
        <f>IF(OR(40&gt;Inputs!$B$5,$B84=""),"",MAX(0,AO84*(1+INDEX('Annual Returns'!$B$4:$B$157,MATCH($A84+39,'Annual Returns'!$A$4:$A$157,0)))-Inputs!$B$2*Inputs!$B$3*(1+Inputs!$B$4)^39))</f>
        <v/>
      </c>
      <c r="AQ84" s="16">
        <f>IF(OR(41&gt;Inputs!$B$5,$B84=""),"",MAX(0,AP84*(1+INDEX('Annual Returns'!$B$4:$B$157,MATCH($A84+40,'Annual Returns'!$A$4:$A$157,0)))-Inputs!$B$2*Inputs!$B$3*(1+Inputs!$B$4)^40))</f>
        <v/>
      </c>
      <c r="AR84" s="16">
        <f>IF(OR(42&gt;Inputs!$B$5,$B84=""),"",MAX(0,AQ84*(1+INDEX('Annual Returns'!$B$4:$B$157,MATCH($A84+41,'Annual Returns'!$A$4:$A$157,0)))-Inputs!$B$2*Inputs!$B$3*(1+Inputs!$B$4)^41))</f>
        <v/>
      </c>
      <c r="AS84" s="16">
        <f>IF(OR(43&gt;Inputs!$B$5,$B84=""),"",MAX(0,AR84*(1+INDEX('Annual Returns'!$B$4:$B$157,MATCH($A84+42,'Annual Returns'!$A$4:$A$157,0)))-Inputs!$B$2*Inputs!$B$3*(1+Inputs!$B$4)^42))</f>
        <v/>
      </c>
      <c r="AT84" s="16">
        <f>IF(OR(44&gt;Inputs!$B$5,$B84=""),"",MAX(0,AS84*(1+INDEX('Annual Returns'!$B$4:$B$157,MATCH($A84+43,'Annual Returns'!$A$4:$A$157,0)))-Inputs!$B$2*Inputs!$B$3*(1+Inputs!$B$4)^43))</f>
        <v/>
      </c>
      <c r="AU84" s="16">
        <f>IF(OR(45&gt;Inputs!$B$5,$B84=""),"",MAX(0,AT84*(1+INDEX('Annual Returns'!$B$4:$B$157,MATCH($A84+44,'Annual Returns'!$A$4:$A$157,0)))-Inputs!$B$2*Inputs!$B$3*(1+Inputs!$B$4)^44))</f>
        <v/>
      </c>
      <c r="AV84" s="16">
        <f>IF(OR(46&gt;Inputs!$B$5,$B84=""),"",MAX(0,AU84*(1+INDEX('Annual Returns'!$B$4:$B$157,MATCH($A84+45,'Annual Returns'!$A$4:$A$157,0)))-Inputs!$B$2*Inputs!$B$3*(1+Inputs!$B$4)^45))</f>
        <v/>
      </c>
      <c r="AW84" s="16">
        <f>IF(OR(47&gt;Inputs!$B$5,$B84=""),"",MAX(0,AV84*(1+INDEX('Annual Returns'!$B$4:$B$157,MATCH($A84+46,'Annual Returns'!$A$4:$A$157,0)))-Inputs!$B$2*Inputs!$B$3*(1+Inputs!$B$4)^46))</f>
        <v/>
      </c>
      <c r="AX84" s="16">
        <f>IF(OR(48&gt;Inputs!$B$5,$B84=""),"",MAX(0,AW84*(1+INDEX('Annual Returns'!$B$4:$B$157,MATCH($A84+47,'Annual Returns'!$A$4:$A$157,0)))-Inputs!$B$2*Inputs!$B$3*(1+Inputs!$B$4)^47))</f>
        <v/>
      </c>
      <c r="AY84" s="16">
        <f>IF(OR(49&gt;Inputs!$B$5,$B84=""),"",MAX(0,AX84*(1+INDEX('Annual Returns'!$B$4:$B$157,MATCH($A84+48,'Annual Returns'!$A$4:$A$157,0)))-Inputs!$B$2*Inputs!$B$3*(1+Inputs!$B$4)^48))</f>
        <v/>
      </c>
      <c r="AZ84" s="16">
        <f>IF(OR(50&gt;Inputs!$B$5,$B84=""),"",MAX(0,AY84*(1+INDEX('Annual Returns'!$B$4:$B$157,MATCH($A84+49,'Annual Returns'!$A$4:$A$157,0)))-Inputs!$B$2*Inputs!$B$3*(1+Inputs!$B$4)^49))</f>
        <v/>
      </c>
      <c r="BA84" s="16">
        <f>IF(B84="","",INDEX(C84:AZ84,Inputs!$B$5))</f>
        <v/>
      </c>
      <c r="BB84">
        <f>IF(BA84="","",IF(BA84&gt;0,1,0))</f>
        <v/>
      </c>
      <c r="BC84">
        <f>IF(BB84="","",IF(BB84=1,"",MATCH(0,C84:AZ84,0)))</f>
        <v/>
      </c>
    </row>
    <row r="85">
      <c r="A85" t="n">
        <v>1953</v>
      </c>
      <c r="B85" s="16">
        <f>IF(OR($A85+Inputs!$B$5-1&gt;Inputs!$B$7,Inputs!$B$5&gt;50),"",Inputs!$B$2)</f>
        <v/>
      </c>
      <c r="C85" s="16">
        <f>IF(OR(1&gt;Inputs!$B$5,$B85=""),"",MAX(0,B85*(1+INDEX('Annual Returns'!$B$4:$B$157,MATCH($A85+0,'Annual Returns'!$A$4:$A$157,0)))-Inputs!$B$2*Inputs!$B$3*(1+Inputs!$B$4)^0))</f>
        <v/>
      </c>
      <c r="D85" s="16">
        <f>IF(OR(2&gt;Inputs!$B$5,$B85=""),"",MAX(0,C85*(1+INDEX('Annual Returns'!$B$4:$B$157,MATCH($A85+1,'Annual Returns'!$A$4:$A$157,0)))-Inputs!$B$2*Inputs!$B$3*(1+Inputs!$B$4)^1))</f>
        <v/>
      </c>
      <c r="E85" s="16">
        <f>IF(OR(3&gt;Inputs!$B$5,$B85=""),"",MAX(0,D85*(1+INDEX('Annual Returns'!$B$4:$B$157,MATCH($A85+2,'Annual Returns'!$A$4:$A$157,0)))-Inputs!$B$2*Inputs!$B$3*(1+Inputs!$B$4)^2))</f>
        <v/>
      </c>
      <c r="F85" s="16">
        <f>IF(OR(4&gt;Inputs!$B$5,$B85=""),"",MAX(0,E85*(1+INDEX('Annual Returns'!$B$4:$B$157,MATCH($A85+3,'Annual Returns'!$A$4:$A$157,0)))-Inputs!$B$2*Inputs!$B$3*(1+Inputs!$B$4)^3))</f>
        <v/>
      </c>
      <c r="G85" s="16">
        <f>IF(OR(5&gt;Inputs!$B$5,$B85=""),"",MAX(0,F85*(1+INDEX('Annual Returns'!$B$4:$B$157,MATCH($A85+4,'Annual Returns'!$A$4:$A$157,0)))-Inputs!$B$2*Inputs!$B$3*(1+Inputs!$B$4)^4))</f>
        <v/>
      </c>
      <c r="H85" s="16">
        <f>IF(OR(6&gt;Inputs!$B$5,$B85=""),"",MAX(0,G85*(1+INDEX('Annual Returns'!$B$4:$B$157,MATCH($A85+5,'Annual Returns'!$A$4:$A$157,0)))-Inputs!$B$2*Inputs!$B$3*(1+Inputs!$B$4)^5))</f>
        <v/>
      </c>
      <c r="I85" s="16">
        <f>IF(OR(7&gt;Inputs!$B$5,$B85=""),"",MAX(0,H85*(1+INDEX('Annual Returns'!$B$4:$B$157,MATCH($A85+6,'Annual Returns'!$A$4:$A$157,0)))-Inputs!$B$2*Inputs!$B$3*(1+Inputs!$B$4)^6))</f>
        <v/>
      </c>
      <c r="J85" s="16">
        <f>IF(OR(8&gt;Inputs!$B$5,$B85=""),"",MAX(0,I85*(1+INDEX('Annual Returns'!$B$4:$B$157,MATCH($A85+7,'Annual Returns'!$A$4:$A$157,0)))-Inputs!$B$2*Inputs!$B$3*(1+Inputs!$B$4)^7))</f>
        <v/>
      </c>
      <c r="K85" s="16">
        <f>IF(OR(9&gt;Inputs!$B$5,$B85=""),"",MAX(0,J85*(1+INDEX('Annual Returns'!$B$4:$B$157,MATCH($A85+8,'Annual Returns'!$A$4:$A$157,0)))-Inputs!$B$2*Inputs!$B$3*(1+Inputs!$B$4)^8))</f>
        <v/>
      </c>
      <c r="L85" s="16">
        <f>IF(OR(10&gt;Inputs!$B$5,$B85=""),"",MAX(0,K85*(1+INDEX('Annual Returns'!$B$4:$B$157,MATCH($A85+9,'Annual Returns'!$A$4:$A$157,0)))-Inputs!$B$2*Inputs!$B$3*(1+Inputs!$B$4)^9))</f>
        <v/>
      </c>
      <c r="M85" s="16">
        <f>IF(OR(11&gt;Inputs!$B$5,$B85=""),"",MAX(0,L85*(1+INDEX('Annual Returns'!$B$4:$B$157,MATCH($A85+10,'Annual Returns'!$A$4:$A$157,0)))-Inputs!$B$2*Inputs!$B$3*(1+Inputs!$B$4)^10))</f>
        <v/>
      </c>
      <c r="N85" s="16">
        <f>IF(OR(12&gt;Inputs!$B$5,$B85=""),"",MAX(0,M85*(1+INDEX('Annual Returns'!$B$4:$B$157,MATCH($A85+11,'Annual Returns'!$A$4:$A$157,0)))-Inputs!$B$2*Inputs!$B$3*(1+Inputs!$B$4)^11))</f>
        <v/>
      </c>
      <c r="O85" s="16">
        <f>IF(OR(13&gt;Inputs!$B$5,$B85=""),"",MAX(0,N85*(1+INDEX('Annual Returns'!$B$4:$B$157,MATCH($A85+12,'Annual Returns'!$A$4:$A$157,0)))-Inputs!$B$2*Inputs!$B$3*(1+Inputs!$B$4)^12))</f>
        <v/>
      </c>
      <c r="P85" s="16">
        <f>IF(OR(14&gt;Inputs!$B$5,$B85=""),"",MAX(0,O85*(1+INDEX('Annual Returns'!$B$4:$B$157,MATCH($A85+13,'Annual Returns'!$A$4:$A$157,0)))-Inputs!$B$2*Inputs!$B$3*(1+Inputs!$B$4)^13))</f>
        <v/>
      </c>
      <c r="Q85" s="16">
        <f>IF(OR(15&gt;Inputs!$B$5,$B85=""),"",MAX(0,P85*(1+INDEX('Annual Returns'!$B$4:$B$157,MATCH($A85+14,'Annual Returns'!$A$4:$A$157,0)))-Inputs!$B$2*Inputs!$B$3*(1+Inputs!$B$4)^14))</f>
        <v/>
      </c>
      <c r="R85" s="16">
        <f>IF(OR(16&gt;Inputs!$B$5,$B85=""),"",MAX(0,Q85*(1+INDEX('Annual Returns'!$B$4:$B$157,MATCH($A85+15,'Annual Returns'!$A$4:$A$157,0)))-Inputs!$B$2*Inputs!$B$3*(1+Inputs!$B$4)^15))</f>
        <v/>
      </c>
      <c r="S85" s="16">
        <f>IF(OR(17&gt;Inputs!$B$5,$B85=""),"",MAX(0,R85*(1+INDEX('Annual Returns'!$B$4:$B$157,MATCH($A85+16,'Annual Returns'!$A$4:$A$157,0)))-Inputs!$B$2*Inputs!$B$3*(1+Inputs!$B$4)^16))</f>
        <v/>
      </c>
      <c r="T85" s="16">
        <f>IF(OR(18&gt;Inputs!$B$5,$B85=""),"",MAX(0,S85*(1+INDEX('Annual Returns'!$B$4:$B$157,MATCH($A85+17,'Annual Returns'!$A$4:$A$157,0)))-Inputs!$B$2*Inputs!$B$3*(1+Inputs!$B$4)^17))</f>
        <v/>
      </c>
      <c r="U85" s="16">
        <f>IF(OR(19&gt;Inputs!$B$5,$B85=""),"",MAX(0,T85*(1+INDEX('Annual Returns'!$B$4:$B$157,MATCH($A85+18,'Annual Returns'!$A$4:$A$157,0)))-Inputs!$B$2*Inputs!$B$3*(1+Inputs!$B$4)^18))</f>
        <v/>
      </c>
      <c r="V85" s="16">
        <f>IF(OR(20&gt;Inputs!$B$5,$B85=""),"",MAX(0,U85*(1+INDEX('Annual Returns'!$B$4:$B$157,MATCH($A85+19,'Annual Returns'!$A$4:$A$157,0)))-Inputs!$B$2*Inputs!$B$3*(1+Inputs!$B$4)^19))</f>
        <v/>
      </c>
      <c r="W85" s="16">
        <f>IF(OR(21&gt;Inputs!$B$5,$B85=""),"",MAX(0,V85*(1+INDEX('Annual Returns'!$B$4:$B$157,MATCH($A85+20,'Annual Returns'!$A$4:$A$157,0)))-Inputs!$B$2*Inputs!$B$3*(1+Inputs!$B$4)^20))</f>
        <v/>
      </c>
      <c r="X85" s="16">
        <f>IF(OR(22&gt;Inputs!$B$5,$B85=""),"",MAX(0,W85*(1+INDEX('Annual Returns'!$B$4:$B$157,MATCH($A85+21,'Annual Returns'!$A$4:$A$157,0)))-Inputs!$B$2*Inputs!$B$3*(1+Inputs!$B$4)^21))</f>
        <v/>
      </c>
      <c r="Y85" s="16">
        <f>IF(OR(23&gt;Inputs!$B$5,$B85=""),"",MAX(0,X85*(1+INDEX('Annual Returns'!$B$4:$B$157,MATCH($A85+22,'Annual Returns'!$A$4:$A$157,0)))-Inputs!$B$2*Inputs!$B$3*(1+Inputs!$B$4)^22))</f>
        <v/>
      </c>
      <c r="Z85" s="16">
        <f>IF(OR(24&gt;Inputs!$B$5,$B85=""),"",MAX(0,Y85*(1+INDEX('Annual Returns'!$B$4:$B$157,MATCH($A85+23,'Annual Returns'!$A$4:$A$157,0)))-Inputs!$B$2*Inputs!$B$3*(1+Inputs!$B$4)^23))</f>
        <v/>
      </c>
      <c r="AA85" s="16">
        <f>IF(OR(25&gt;Inputs!$B$5,$B85=""),"",MAX(0,Z85*(1+INDEX('Annual Returns'!$B$4:$B$157,MATCH($A85+24,'Annual Returns'!$A$4:$A$157,0)))-Inputs!$B$2*Inputs!$B$3*(1+Inputs!$B$4)^24))</f>
        <v/>
      </c>
      <c r="AB85" s="16">
        <f>IF(OR(26&gt;Inputs!$B$5,$B85=""),"",MAX(0,AA85*(1+INDEX('Annual Returns'!$B$4:$B$157,MATCH($A85+25,'Annual Returns'!$A$4:$A$157,0)))-Inputs!$B$2*Inputs!$B$3*(1+Inputs!$B$4)^25))</f>
        <v/>
      </c>
      <c r="AC85" s="16">
        <f>IF(OR(27&gt;Inputs!$B$5,$B85=""),"",MAX(0,AB85*(1+INDEX('Annual Returns'!$B$4:$B$157,MATCH($A85+26,'Annual Returns'!$A$4:$A$157,0)))-Inputs!$B$2*Inputs!$B$3*(1+Inputs!$B$4)^26))</f>
        <v/>
      </c>
      <c r="AD85" s="16">
        <f>IF(OR(28&gt;Inputs!$B$5,$B85=""),"",MAX(0,AC85*(1+INDEX('Annual Returns'!$B$4:$B$157,MATCH($A85+27,'Annual Returns'!$A$4:$A$157,0)))-Inputs!$B$2*Inputs!$B$3*(1+Inputs!$B$4)^27))</f>
        <v/>
      </c>
      <c r="AE85" s="16">
        <f>IF(OR(29&gt;Inputs!$B$5,$B85=""),"",MAX(0,AD85*(1+INDEX('Annual Returns'!$B$4:$B$157,MATCH($A85+28,'Annual Returns'!$A$4:$A$157,0)))-Inputs!$B$2*Inputs!$B$3*(1+Inputs!$B$4)^28))</f>
        <v/>
      </c>
      <c r="AF85" s="16">
        <f>IF(OR(30&gt;Inputs!$B$5,$B85=""),"",MAX(0,AE85*(1+INDEX('Annual Returns'!$B$4:$B$157,MATCH($A85+29,'Annual Returns'!$A$4:$A$157,0)))-Inputs!$B$2*Inputs!$B$3*(1+Inputs!$B$4)^29))</f>
        <v/>
      </c>
      <c r="AG85" s="16">
        <f>IF(OR(31&gt;Inputs!$B$5,$B85=""),"",MAX(0,AF85*(1+INDEX('Annual Returns'!$B$4:$B$157,MATCH($A85+30,'Annual Returns'!$A$4:$A$157,0)))-Inputs!$B$2*Inputs!$B$3*(1+Inputs!$B$4)^30))</f>
        <v/>
      </c>
      <c r="AH85" s="16">
        <f>IF(OR(32&gt;Inputs!$B$5,$B85=""),"",MAX(0,AG85*(1+INDEX('Annual Returns'!$B$4:$B$157,MATCH($A85+31,'Annual Returns'!$A$4:$A$157,0)))-Inputs!$B$2*Inputs!$B$3*(1+Inputs!$B$4)^31))</f>
        <v/>
      </c>
      <c r="AI85" s="16">
        <f>IF(OR(33&gt;Inputs!$B$5,$B85=""),"",MAX(0,AH85*(1+INDEX('Annual Returns'!$B$4:$B$157,MATCH($A85+32,'Annual Returns'!$A$4:$A$157,0)))-Inputs!$B$2*Inputs!$B$3*(1+Inputs!$B$4)^32))</f>
        <v/>
      </c>
      <c r="AJ85" s="16">
        <f>IF(OR(34&gt;Inputs!$B$5,$B85=""),"",MAX(0,AI85*(1+INDEX('Annual Returns'!$B$4:$B$157,MATCH($A85+33,'Annual Returns'!$A$4:$A$157,0)))-Inputs!$B$2*Inputs!$B$3*(1+Inputs!$B$4)^33))</f>
        <v/>
      </c>
      <c r="AK85" s="16">
        <f>IF(OR(35&gt;Inputs!$B$5,$B85=""),"",MAX(0,AJ85*(1+INDEX('Annual Returns'!$B$4:$B$157,MATCH($A85+34,'Annual Returns'!$A$4:$A$157,0)))-Inputs!$B$2*Inputs!$B$3*(1+Inputs!$B$4)^34))</f>
        <v/>
      </c>
      <c r="AL85" s="16">
        <f>IF(OR(36&gt;Inputs!$B$5,$B85=""),"",MAX(0,AK85*(1+INDEX('Annual Returns'!$B$4:$B$157,MATCH($A85+35,'Annual Returns'!$A$4:$A$157,0)))-Inputs!$B$2*Inputs!$B$3*(1+Inputs!$B$4)^35))</f>
        <v/>
      </c>
      <c r="AM85" s="16">
        <f>IF(OR(37&gt;Inputs!$B$5,$B85=""),"",MAX(0,AL85*(1+INDEX('Annual Returns'!$B$4:$B$157,MATCH($A85+36,'Annual Returns'!$A$4:$A$157,0)))-Inputs!$B$2*Inputs!$B$3*(1+Inputs!$B$4)^36))</f>
        <v/>
      </c>
      <c r="AN85" s="16">
        <f>IF(OR(38&gt;Inputs!$B$5,$B85=""),"",MAX(0,AM85*(1+INDEX('Annual Returns'!$B$4:$B$157,MATCH($A85+37,'Annual Returns'!$A$4:$A$157,0)))-Inputs!$B$2*Inputs!$B$3*(1+Inputs!$B$4)^37))</f>
        <v/>
      </c>
      <c r="AO85" s="16">
        <f>IF(OR(39&gt;Inputs!$B$5,$B85=""),"",MAX(0,AN85*(1+INDEX('Annual Returns'!$B$4:$B$157,MATCH($A85+38,'Annual Returns'!$A$4:$A$157,0)))-Inputs!$B$2*Inputs!$B$3*(1+Inputs!$B$4)^38))</f>
        <v/>
      </c>
      <c r="AP85" s="16">
        <f>IF(OR(40&gt;Inputs!$B$5,$B85=""),"",MAX(0,AO85*(1+INDEX('Annual Returns'!$B$4:$B$157,MATCH($A85+39,'Annual Returns'!$A$4:$A$157,0)))-Inputs!$B$2*Inputs!$B$3*(1+Inputs!$B$4)^39))</f>
        <v/>
      </c>
      <c r="AQ85" s="16">
        <f>IF(OR(41&gt;Inputs!$B$5,$B85=""),"",MAX(0,AP85*(1+INDEX('Annual Returns'!$B$4:$B$157,MATCH($A85+40,'Annual Returns'!$A$4:$A$157,0)))-Inputs!$B$2*Inputs!$B$3*(1+Inputs!$B$4)^40))</f>
        <v/>
      </c>
      <c r="AR85" s="16">
        <f>IF(OR(42&gt;Inputs!$B$5,$B85=""),"",MAX(0,AQ85*(1+INDEX('Annual Returns'!$B$4:$B$157,MATCH($A85+41,'Annual Returns'!$A$4:$A$157,0)))-Inputs!$B$2*Inputs!$B$3*(1+Inputs!$B$4)^41))</f>
        <v/>
      </c>
      <c r="AS85" s="16">
        <f>IF(OR(43&gt;Inputs!$B$5,$B85=""),"",MAX(0,AR85*(1+INDEX('Annual Returns'!$B$4:$B$157,MATCH($A85+42,'Annual Returns'!$A$4:$A$157,0)))-Inputs!$B$2*Inputs!$B$3*(1+Inputs!$B$4)^42))</f>
        <v/>
      </c>
      <c r="AT85" s="16">
        <f>IF(OR(44&gt;Inputs!$B$5,$B85=""),"",MAX(0,AS85*(1+INDEX('Annual Returns'!$B$4:$B$157,MATCH($A85+43,'Annual Returns'!$A$4:$A$157,0)))-Inputs!$B$2*Inputs!$B$3*(1+Inputs!$B$4)^43))</f>
        <v/>
      </c>
      <c r="AU85" s="16">
        <f>IF(OR(45&gt;Inputs!$B$5,$B85=""),"",MAX(0,AT85*(1+INDEX('Annual Returns'!$B$4:$B$157,MATCH($A85+44,'Annual Returns'!$A$4:$A$157,0)))-Inputs!$B$2*Inputs!$B$3*(1+Inputs!$B$4)^44))</f>
        <v/>
      </c>
      <c r="AV85" s="16">
        <f>IF(OR(46&gt;Inputs!$B$5,$B85=""),"",MAX(0,AU85*(1+INDEX('Annual Returns'!$B$4:$B$157,MATCH($A85+45,'Annual Returns'!$A$4:$A$157,0)))-Inputs!$B$2*Inputs!$B$3*(1+Inputs!$B$4)^45))</f>
        <v/>
      </c>
      <c r="AW85" s="16">
        <f>IF(OR(47&gt;Inputs!$B$5,$B85=""),"",MAX(0,AV85*(1+INDEX('Annual Returns'!$B$4:$B$157,MATCH($A85+46,'Annual Returns'!$A$4:$A$157,0)))-Inputs!$B$2*Inputs!$B$3*(1+Inputs!$B$4)^46))</f>
        <v/>
      </c>
      <c r="AX85" s="16">
        <f>IF(OR(48&gt;Inputs!$B$5,$B85=""),"",MAX(0,AW85*(1+INDEX('Annual Returns'!$B$4:$B$157,MATCH($A85+47,'Annual Returns'!$A$4:$A$157,0)))-Inputs!$B$2*Inputs!$B$3*(1+Inputs!$B$4)^47))</f>
        <v/>
      </c>
      <c r="AY85" s="16">
        <f>IF(OR(49&gt;Inputs!$B$5,$B85=""),"",MAX(0,AX85*(1+INDEX('Annual Returns'!$B$4:$B$157,MATCH($A85+48,'Annual Returns'!$A$4:$A$157,0)))-Inputs!$B$2*Inputs!$B$3*(1+Inputs!$B$4)^48))</f>
        <v/>
      </c>
      <c r="AZ85" s="16">
        <f>IF(OR(50&gt;Inputs!$B$5,$B85=""),"",MAX(0,AY85*(1+INDEX('Annual Returns'!$B$4:$B$157,MATCH($A85+49,'Annual Returns'!$A$4:$A$157,0)))-Inputs!$B$2*Inputs!$B$3*(1+Inputs!$B$4)^49))</f>
        <v/>
      </c>
      <c r="BA85" s="16">
        <f>IF(B85="","",INDEX(C85:AZ85,Inputs!$B$5))</f>
        <v/>
      </c>
      <c r="BB85">
        <f>IF(BA85="","",IF(BA85&gt;0,1,0))</f>
        <v/>
      </c>
      <c r="BC85">
        <f>IF(BB85="","",IF(BB85=1,"",MATCH(0,C85:AZ85,0)))</f>
        <v/>
      </c>
    </row>
    <row r="86">
      <c r="A86" t="n">
        <v>1954</v>
      </c>
      <c r="B86" s="16">
        <f>IF(OR($A86+Inputs!$B$5-1&gt;Inputs!$B$7,Inputs!$B$5&gt;50),"",Inputs!$B$2)</f>
        <v/>
      </c>
      <c r="C86" s="16">
        <f>IF(OR(1&gt;Inputs!$B$5,$B86=""),"",MAX(0,B86*(1+INDEX('Annual Returns'!$B$4:$B$157,MATCH($A86+0,'Annual Returns'!$A$4:$A$157,0)))-Inputs!$B$2*Inputs!$B$3*(1+Inputs!$B$4)^0))</f>
        <v/>
      </c>
      <c r="D86" s="16">
        <f>IF(OR(2&gt;Inputs!$B$5,$B86=""),"",MAX(0,C86*(1+INDEX('Annual Returns'!$B$4:$B$157,MATCH($A86+1,'Annual Returns'!$A$4:$A$157,0)))-Inputs!$B$2*Inputs!$B$3*(1+Inputs!$B$4)^1))</f>
        <v/>
      </c>
      <c r="E86" s="16">
        <f>IF(OR(3&gt;Inputs!$B$5,$B86=""),"",MAX(0,D86*(1+INDEX('Annual Returns'!$B$4:$B$157,MATCH($A86+2,'Annual Returns'!$A$4:$A$157,0)))-Inputs!$B$2*Inputs!$B$3*(1+Inputs!$B$4)^2))</f>
        <v/>
      </c>
      <c r="F86" s="16">
        <f>IF(OR(4&gt;Inputs!$B$5,$B86=""),"",MAX(0,E86*(1+INDEX('Annual Returns'!$B$4:$B$157,MATCH($A86+3,'Annual Returns'!$A$4:$A$157,0)))-Inputs!$B$2*Inputs!$B$3*(1+Inputs!$B$4)^3))</f>
        <v/>
      </c>
      <c r="G86" s="16">
        <f>IF(OR(5&gt;Inputs!$B$5,$B86=""),"",MAX(0,F86*(1+INDEX('Annual Returns'!$B$4:$B$157,MATCH($A86+4,'Annual Returns'!$A$4:$A$157,0)))-Inputs!$B$2*Inputs!$B$3*(1+Inputs!$B$4)^4))</f>
        <v/>
      </c>
      <c r="H86" s="16">
        <f>IF(OR(6&gt;Inputs!$B$5,$B86=""),"",MAX(0,G86*(1+INDEX('Annual Returns'!$B$4:$B$157,MATCH($A86+5,'Annual Returns'!$A$4:$A$157,0)))-Inputs!$B$2*Inputs!$B$3*(1+Inputs!$B$4)^5))</f>
        <v/>
      </c>
      <c r="I86" s="16">
        <f>IF(OR(7&gt;Inputs!$B$5,$B86=""),"",MAX(0,H86*(1+INDEX('Annual Returns'!$B$4:$B$157,MATCH($A86+6,'Annual Returns'!$A$4:$A$157,0)))-Inputs!$B$2*Inputs!$B$3*(1+Inputs!$B$4)^6))</f>
        <v/>
      </c>
      <c r="J86" s="16">
        <f>IF(OR(8&gt;Inputs!$B$5,$B86=""),"",MAX(0,I86*(1+INDEX('Annual Returns'!$B$4:$B$157,MATCH($A86+7,'Annual Returns'!$A$4:$A$157,0)))-Inputs!$B$2*Inputs!$B$3*(1+Inputs!$B$4)^7))</f>
        <v/>
      </c>
      <c r="K86" s="16">
        <f>IF(OR(9&gt;Inputs!$B$5,$B86=""),"",MAX(0,J86*(1+INDEX('Annual Returns'!$B$4:$B$157,MATCH($A86+8,'Annual Returns'!$A$4:$A$157,0)))-Inputs!$B$2*Inputs!$B$3*(1+Inputs!$B$4)^8))</f>
        <v/>
      </c>
      <c r="L86" s="16">
        <f>IF(OR(10&gt;Inputs!$B$5,$B86=""),"",MAX(0,K86*(1+INDEX('Annual Returns'!$B$4:$B$157,MATCH($A86+9,'Annual Returns'!$A$4:$A$157,0)))-Inputs!$B$2*Inputs!$B$3*(1+Inputs!$B$4)^9))</f>
        <v/>
      </c>
      <c r="M86" s="16">
        <f>IF(OR(11&gt;Inputs!$B$5,$B86=""),"",MAX(0,L86*(1+INDEX('Annual Returns'!$B$4:$B$157,MATCH($A86+10,'Annual Returns'!$A$4:$A$157,0)))-Inputs!$B$2*Inputs!$B$3*(1+Inputs!$B$4)^10))</f>
        <v/>
      </c>
      <c r="N86" s="16">
        <f>IF(OR(12&gt;Inputs!$B$5,$B86=""),"",MAX(0,M86*(1+INDEX('Annual Returns'!$B$4:$B$157,MATCH($A86+11,'Annual Returns'!$A$4:$A$157,0)))-Inputs!$B$2*Inputs!$B$3*(1+Inputs!$B$4)^11))</f>
        <v/>
      </c>
      <c r="O86" s="16">
        <f>IF(OR(13&gt;Inputs!$B$5,$B86=""),"",MAX(0,N86*(1+INDEX('Annual Returns'!$B$4:$B$157,MATCH($A86+12,'Annual Returns'!$A$4:$A$157,0)))-Inputs!$B$2*Inputs!$B$3*(1+Inputs!$B$4)^12))</f>
        <v/>
      </c>
      <c r="P86" s="16">
        <f>IF(OR(14&gt;Inputs!$B$5,$B86=""),"",MAX(0,O86*(1+INDEX('Annual Returns'!$B$4:$B$157,MATCH($A86+13,'Annual Returns'!$A$4:$A$157,0)))-Inputs!$B$2*Inputs!$B$3*(1+Inputs!$B$4)^13))</f>
        <v/>
      </c>
      <c r="Q86" s="16">
        <f>IF(OR(15&gt;Inputs!$B$5,$B86=""),"",MAX(0,P86*(1+INDEX('Annual Returns'!$B$4:$B$157,MATCH($A86+14,'Annual Returns'!$A$4:$A$157,0)))-Inputs!$B$2*Inputs!$B$3*(1+Inputs!$B$4)^14))</f>
        <v/>
      </c>
      <c r="R86" s="16">
        <f>IF(OR(16&gt;Inputs!$B$5,$B86=""),"",MAX(0,Q86*(1+INDEX('Annual Returns'!$B$4:$B$157,MATCH($A86+15,'Annual Returns'!$A$4:$A$157,0)))-Inputs!$B$2*Inputs!$B$3*(1+Inputs!$B$4)^15))</f>
        <v/>
      </c>
      <c r="S86" s="16">
        <f>IF(OR(17&gt;Inputs!$B$5,$B86=""),"",MAX(0,R86*(1+INDEX('Annual Returns'!$B$4:$B$157,MATCH($A86+16,'Annual Returns'!$A$4:$A$157,0)))-Inputs!$B$2*Inputs!$B$3*(1+Inputs!$B$4)^16))</f>
        <v/>
      </c>
      <c r="T86" s="16">
        <f>IF(OR(18&gt;Inputs!$B$5,$B86=""),"",MAX(0,S86*(1+INDEX('Annual Returns'!$B$4:$B$157,MATCH($A86+17,'Annual Returns'!$A$4:$A$157,0)))-Inputs!$B$2*Inputs!$B$3*(1+Inputs!$B$4)^17))</f>
        <v/>
      </c>
      <c r="U86" s="16">
        <f>IF(OR(19&gt;Inputs!$B$5,$B86=""),"",MAX(0,T86*(1+INDEX('Annual Returns'!$B$4:$B$157,MATCH($A86+18,'Annual Returns'!$A$4:$A$157,0)))-Inputs!$B$2*Inputs!$B$3*(1+Inputs!$B$4)^18))</f>
        <v/>
      </c>
      <c r="V86" s="16">
        <f>IF(OR(20&gt;Inputs!$B$5,$B86=""),"",MAX(0,U86*(1+INDEX('Annual Returns'!$B$4:$B$157,MATCH($A86+19,'Annual Returns'!$A$4:$A$157,0)))-Inputs!$B$2*Inputs!$B$3*(1+Inputs!$B$4)^19))</f>
        <v/>
      </c>
      <c r="W86" s="16">
        <f>IF(OR(21&gt;Inputs!$B$5,$B86=""),"",MAX(0,V86*(1+INDEX('Annual Returns'!$B$4:$B$157,MATCH($A86+20,'Annual Returns'!$A$4:$A$157,0)))-Inputs!$B$2*Inputs!$B$3*(1+Inputs!$B$4)^20))</f>
        <v/>
      </c>
      <c r="X86" s="16">
        <f>IF(OR(22&gt;Inputs!$B$5,$B86=""),"",MAX(0,W86*(1+INDEX('Annual Returns'!$B$4:$B$157,MATCH($A86+21,'Annual Returns'!$A$4:$A$157,0)))-Inputs!$B$2*Inputs!$B$3*(1+Inputs!$B$4)^21))</f>
        <v/>
      </c>
      <c r="Y86" s="16">
        <f>IF(OR(23&gt;Inputs!$B$5,$B86=""),"",MAX(0,X86*(1+INDEX('Annual Returns'!$B$4:$B$157,MATCH($A86+22,'Annual Returns'!$A$4:$A$157,0)))-Inputs!$B$2*Inputs!$B$3*(1+Inputs!$B$4)^22))</f>
        <v/>
      </c>
      <c r="Z86" s="16">
        <f>IF(OR(24&gt;Inputs!$B$5,$B86=""),"",MAX(0,Y86*(1+INDEX('Annual Returns'!$B$4:$B$157,MATCH($A86+23,'Annual Returns'!$A$4:$A$157,0)))-Inputs!$B$2*Inputs!$B$3*(1+Inputs!$B$4)^23))</f>
        <v/>
      </c>
      <c r="AA86" s="16">
        <f>IF(OR(25&gt;Inputs!$B$5,$B86=""),"",MAX(0,Z86*(1+INDEX('Annual Returns'!$B$4:$B$157,MATCH($A86+24,'Annual Returns'!$A$4:$A$157,0)))-Inputs!$B$2*Inputs!$B$3*(1+Inputs!$B$4)^24))</f>
        <v/>
      </c>
      <c r="AB86" s="16">
        <f>IF(OR(26&gt;Inputs!$B$5,$B86=""),"",MAX(0,AA86*(1+INDEX('Annual Returns'!$B$4:$B$157,MATCH($A86+25,'Annual Returns'!$A$4:$A$157,0)))-Inputs!$B$2*Inputs!$B$3*(1+Inputs!$B$4)^25))</f>
        <v/>
      </c>
      <c r="AC86" s="16">
        <f>IF(OR(27&gt;Inputs!$B$5,$B86=""),"",MAX(0,AB86*(1+INDEX('Annual Returns'!$B$4:$B$157,MATCH($A86+26,'Annual Returns'!$A$4:$A$157,0)))-Inputs!$B$2*Inputs!$B$3*(1+Inputs!$B$4)^26))</f>
        <v/>
      </c>
      <c r="AD86" s="16">
        <f>IF(OR(28&gt;Inputs!$B$5,$B86=""),"",MAX(0,AC86*(1+INDEX('Annual Returns'!$B$4:$B$157,MATCH($A86+27,'Annual Returns'!$A$4:$A$157,0)))-Inputs!$B$2*Inputs!$B$3*(1+Inputs!$B$4)^27))</f>
        <v/>
      </c>
      <c r="AE86" s="16">
        <f>IF(OR(29&gt;Inputs!$B$5,$B86=""),"",MAX(0,AD86*(1+INDEX('Annual Returns'!$B$4:$B$157,MATCH($A86+28,'Annual Returns'!$A$4:$A$157,0)))-Inputs!$B$2*Inputs!$B$3*(1+Inputs!$B$4)^28))</f>
        <v/>
      </c>
      <c r="AF86" s="16">
        <f>IF(OR(30&gt;Inputs!$B$5,$B86=""),"",MAX(0,AE86*(1+INDEX('Annual Returns'!$B$4:$B$157,MATCH($A86+29,'Annual Returns'!$A$4:$A$157,0)))-Inputs!$B$2*Inputs!$B$3*(1+Inputs!$B$4)^29))</f>
        <v/>
      </c>
      <c r="AG86" s="16">
        <f>IF(OR(31&gt;Inputs!$B$5,$B86=""),"",MAX(0,AF86*(1+INDEX('Annual Returns'!$B$4:$B$157,MATCH($A86+30,'Annual Returns'!$A$4:$A$157,0)))-Inputs!$B$2*Inputs!$B$3*(1+Inputs!$B$4)^30))</f>
        <v/>
      </c>
      <c r="AH86" s="16">
        <f>IF(OR(32&gt;Inputs!$B$5,$B86=""),"",MAX(0,AG86*(1+INDEX('Annual Returns'!$B$4:$B$157,MATCH($A86+31,'Annual Returns'!$A$4:$A$157,0)))-Inputs!$B$2*Inputs!$B$3*(1+Inputs!$B$4)^31))</f>
        <v/>
      </c>
      <c r="AI86" s="16">
        <f>IF(OR(33&gt;Inputs!$B$5,$B86=""),"",MAX(0,AH86*(1+INDEX('Annual Returns'!$B$4:$B$157,MATCH($A86+32,'Annual Returns'!$A$4:$A$157,0)))-Inputs!$B$2*Inputs!$B$3*(1+Inputs!$B$4)^32))</f>
        <v/>
      </c>
      <c r="AJ86" s="16">
        <f>IF(OR(34&gt;Inputs!$B$5,$B86=""),"",MAX(0,AI86*(1+INDEX('Annual Returns'!$B$4:$B$157,MATCH($A86+33,'Annual Returns'!$A$4:$A$157,0)))-Inputs!$B$2*Inputs!$B$3*(1+Inputs!$B$4)^33))</f>
        <v/>
      </c>
      <c r="AK86" s="16">
        <f>IF(OR(35&gt;Inputs!$B$5,$B86=""),"",MAX(0,AJ86*(1+INDEX('Annual Returns'!$B$4:$B$157,MATCH($A86+34,'Annual Returns'!$A$4:$A$157,0)))-Inputs!$B$2*Inputs!$B$3*(1+Inputs!$B$4)^34))</f>
        <v/>
      </c>
      <c r="AL86" s="16">
        <f>IF(OR(36&gt;Inputs!$B$5,$B86=""),"",MAX(0,AK86*(1+INDEX('Annual Returns'!$B$4:$B$157,MATCH($A86+35,'Annual Returns'!$A$4:$A$157,0)))-Inputs!$B$2*Inputs!$B$3*(1+Inputs!$B$4)^35))</f>
        <v/>
      </c>
      <c r="AM86" s="16">
        <f>IF(OR(37&gt;Inputs!$B$5,$B86=""),"",MAX(0,AL86*(1+INDEX('Annual Returns'!$B$4:$B$157,MATCH($A86+36,'Annual Returns'!$A$4:$A$157,0)))-Inputs!$B$2*Inputs!$B$3*(1+Inputs!$B$4)^36))</f>
        <v/>
      </c>
      <c r="AN86" s="16">
        <f>IF(OR(38&gt;Inputs!$B$5,$B86=""),"",MAX(0,AM86*(1+INDEX('Annual Returns'!$B$4:$B$157,MATCH($A86+37,'Annual Returns'!$A$4:$A$157,0)))-Inputs!$B$2*Inputs!$B$3*(1+Inputs!$B$4)^37))</f>
        <v/>
      </c>
      <c r="AO86" s="16">
        <f>IF(OR(39&gt;Inputs!$B$5,$B86=""),"",MAX(0,AN86*(1+INDEX('Annual Returns'!$B$4:$B$157,MATCH($A86+38,'Annual Returns'!$A$4:$A$157,0)))-Inputs!$B$2*Inputs!$B$3*(1+Inputs!$B$4)^38))</f>
        <v/>
      </c>
      <c r="AP86" s="16">
        <f>IF(OR(40&gt;Inputs!$B$5,$B86=""),"",MAX(0,AO86*(1+INDEX('Annual Returns'!$B$4:$B$157,MATCH($A86+39,'Annual Returns'!$A$4:$A$157,0)))-Inputs!$B$2*Inputs!$B$3*(1+Inputs!$B$4)^39))</f>
        <v/>
      </c>
      <c r="AQ86" s="16">
        <f>IF(OR(41&gt;Inputs!$B$5,$B86=""),"",MAX(0,AP86*(1+INDEX('Annual Returns'!$B$4:$B$157,MATCH($A86+40,'Annual Returns'!$A$4:$A$157,0)))-Inputs!$B$2*Inputs!$B$3*(1+Inputs!$B$4)^40))</f>
        <v/>
      </c>
      <c r="AR86" s="16">
        <f>IF(OR(42&gt;Inputs!$B$5,$B86=""),"",MAX(0,AQ86*(1+INDEX('Annual Returns'!$B$4:$B$157,MATCH($A86+41,'Annual Returns'!$A$4:$A$157,0)))-Inputs!$B$2*Inputs!$B$3*(1+Inputs!$B$4)^41))</f>
        <v/>
      </c>
      <c r="AS86" s="16">
        <f>IF(OR(43&gt;Inputs!$B$5,$B86=""),"",MAX(0,AR86*(1+INDEX('Annual Returns'!$B$4:$B$157,MATCH($A86+42,'Annual Returns'!$A$4:$A$157,0)))-Inputs!$B$2*Inputs!$B$3*(1+Inputs!$B$4)^42))</f>
        <v/>
      </c>
      <c r="AT86" s="16">
        <f>IF(OR(44&gt;Inputs!$B$5,$B86=""),"",MAX(0,AS86*(1+INDEX('Annual Returns'!$B$4:$B$157,MATCH($A86+43,'Annual Returns'!$A$4:$A$157,0)))-Inputs!$B$2*Inputs!$B$3*(1+Inputs!$B$4)^43))</f>
        <v/>
      </c>
      <c r="AU86" s="16">
        <f>IF(OR(45&gt;Inputs!$B$5,$B86=""),"",MAX(0,AT86*(1+INDEX('Annual Returns'!$B$4:$B$157,MATCH($A86+44,'Annual Returns'!$A$4:$A$157,0)))-Inputs!$B$2*Inputs!$B$3*(1+Inputs!$B$4)^44))</f>
        <v/>
      </c>
      <c r="AV86" s="16">
        <f>IF(OR(46&gt;Inputs!$B$5,$B86=""),"",MAX(0,AU86*(1+INDEX('Annual Returns'!$B$4:$B$157,MATCH($A86+45,'Annual Returns'!$A$4:$A$157,0)))-Inputs!$B$2*Inputs!$B$3*(1+Inputs!$B$4)^45))</f>
        <v/>
      </c>
      <c r="AW86" s="16">
        <f>IF(OR(47&gt;Inputs!$B$5,$B86=""),"",MAX(0,AV86*(1+INDEX('Annual Returns'!$B$4:$B$157,MATCH($A86+46,'Annual Returns'!$A$4:$A$157,0)))-Inputs!$B$2*Inputs!$B$3*(1+Inputs!$B$4)^46))</f>
        <v/>
      </c>
      <c r="AX86" s="16">
        <f>IF(OR(48&gt;Inputs!$B$5,$B86=""),"",MAX(0,AW86*(1+INDEX('Annual Returns'!$B$4:$B$157,MATCH($A86+47,'Annual Returns'!$A$4:$A$157,0)))-Inputs!$B$2*Inputs!$B$3*(1+Inputs!$B$4)^47))</f>
        <v/>
      </c>
      <c r="AY86" s="16">
        <f>IF(OR(49&gt;Inputs!$B$5,$B86=""),"",MAX(0,AX86*(1+INDEX('Annual Returns'!$B$4:$B$157,MATCH($A86+48,'Annual Returns'!$A$4:$A$157,0)))-Inputs!$B$2*Inputs!$B$3*(1+Inputs!$B$4)^48))</f>
        <v/>
      </c>
      <c r="AZ86" s="16">
        <f>IF(OR(50&gt;Inputs!$B$5,$B86=""),"",MAX(0,AY86*(1+INDEX('Annual Returns'!$B$4:$B$157,MATCH($A86+49,'Annual Returns'!$A$4:$A$157,0)))-Inputs!$B$2*Inputs!$B$3*(1+Inputs!$B$4)^49))</f>
        <v/>
      </c>
      <c r="BA86" s="16">
        <f>IF(B86="","",INDEX(C86:AZ86,Inputs!$B$5))</f>
        <v/>
      </c>
      <c r="BB86">
        <f>IF(BA86="","",IF(BA86&gt;0,1,0))</f>
        <v/>
      </c>
      <c r="BC86">
        <f>IF(BB86="","",IF(BB86=1,"",MATCH(0,C86:AZ86,0)))</f>
        <v/>
      </c>
    </row>
    <row r="87">
      <c r="A87" t="n">
        <v>1955</v>
      </c>
      <c r="B87" s="16">
        <f>IF(OR($A87+Inputs!$B$5-1&gt;Inputs!$B$7,Inputs!$B$5&gt;50),"",Inputs!$B$2)</f>
        <v/>
      </c>
      <c r="C87" s="16">
        <f>IF(OR(1&gt;Inputs!$B$5,$B87=""),"",MAX(0,B87*(1+INDEX('Annual Returns'!$B$4:$B$157,MATCH($A87+0,'Annual Returns'!$A$4:$A$157,0)))-Inputs!$B$2*Inputs!$B$3*(1+Inputs!$B$4)^0))</f>
        <v/>
      </c>
      <c r="D87" s="16">
        <f>IF(OR(2&gt;Inputs!$B$5,$B87=""),"",MAX(0,C87*(1+INDEX('Annual Returns'!$B$4:$B$157,MATCH($A87+1,'Annual Returns'!$A$4:$A$157,0)))-Inputs!$B$2*Inputs!$B$3*(1+Inputs!$B$4)^1))</f>
        <v/>
      </c>
      <c r="E87" s="16">
        <f>IF(OR(3&gt;Inputs!$B$5,$B87=""),"",MAX(0,D87*(1+INDEX('Annual Returns'!$B$4:$B$157,MATCH($A87+2,'Annual Returns'!$A$4:$A$157,0)))-Inputs!$B$2*Inputs!$B$3*(1+Inputs!$B$4)^2))</f>
        <v/>
      </c>
      <c r="F87" s="16">
        <f>IF(OR(4&gt;Inputs!$B$5,$B87=""),"",MAX(0,E87*(1+INDEX('Annual Returns'!$B$4:$B$157,MATCH($A87+3,'Annual Returns'!$A$4:$A$157,0)))-Inputs!$B$2*Inputs!$B$3*(1+Inputs!$B$4)^3))</f>
        <v/>
      </c>
      <c r="G87" s="16">
        <f>IF(OR(5&gt;Inputs!$B$5,$B87=""),"",MAX(0,F87*(1+INDEX('Annual Returns'!$B$4:$B$157,MATCH($A87+4,'Annual Returns'!$A$4:$A$157,0)))-Inputs!$B$2*Inputs!$B$3*(1+Inputs!$B$4)^4))</f>
        <v/>
      </c>
      <c r="H87" s="16">
        <f>IF(OR(6&gt;Inputs!$B$5,$B87=""),"",MAX(0,G87*(1+INDEX('Annual Returns'!$B$4:$B$157,MATCH($A87+5,'Annual Returns'!$A$4:$A$157,0)))-Inputs!$B$2*Inputs!$B$3*(1+Inputs!$B$4)^5))</f>
        <v/>
      </c>
      <c r="I87" s="16">
        <f>IF(OR(7&gt;Inputs!$B$5,$B87=""),"",MAX(0,H87*(1+INDEX('Annual Returns'!$B$4:$B$157,MATCH($A87+6,'Annual Returns'!$A$4:$A$157,0)))-Inputs!$B$2*Inputs!$B$3*(1+Inputs!$B$4)^6))</f>
        <v/>
      </c>
      <c r="J87" s="16">
        <f>IF(OR(8&gt;Inputs!$B$5,$B87=""),"",MAX(0,I87*(1+INDEX('Annual Returns'!$B$4:$B$157,MATCH($A87+7,'Annual Returns'!$A$4:$A$157,0)))-Inputs!$B$2*Inputs!$B$3*(1+Inputs!$B$4)^7))</f>
        <v/>
      </c>
      <c r="K87" s="16">
        <f>IF(OR(9&gt;Inputs!$B$5,$B87=""),"",MAX(0,J87*(1+INDEX('Annual Returns'!$B$4:$B$157,MATCH($A87+8,'Annual Returns'!$A$4:$A$157,0)))-Inputs!$B$2*Inputs!$B$3*(1+Inputs!$B$4)^8))</f>
        <v/>
      </c>
      <c r="L87" s="16">
        <f>IF(OR(10&gt;Inputs!$B$5,$B87=""),"",MAX(0,K87*(1+INDEX('Annual Returns'!$B$4:$B$157,MATCH($A87+9,'Annual Returns'!$A$4:$A$157,0)))-Inputs!$B$2*Inputs!$B$3*(1+Inputs!$B$4)^9))</f>
        <v/>
      </c>
      <c r="M87" s="16">
        <f>IF(OR(11&gt;Inputs!$B$5,$B87=""),"",MAX(0,L87*(1+INDEX('Annual Returns'!$B$4:$B$157,MATCH($A87+10,'Annual Returns'!$A$4:$A$157,0)))-Inputs!$B$2*Inputs!$B$3*(1+Inputs!$B$4)^10))</f>
        <v/>
      </c>
      <c r="N87" s="16">
        <f>IF(OR(12&gt;Inputs!$B$5,$B87=""),"",MAX(0,M87*(1+INDEX('Annual Returns'!$B$4:$B$157,MATCH($A87+11,'Annual Returns'!$A$4:$A$157,0)))-Inputs!$B$2*Inputs!$B$3*(1+Inputs!$B$4)^11))</f>
        <v/>
      </c>
      <c r="O87" s="16">
        <f>IF(OR(13&gt;Inputs!$B$5,$B87=""),"",MAX(0,N87*(1+INDEX('Annual Returns'!$B$4:$B$157,MATCH($A87+12,'Annual Returns'!$A$4:$A$157,0)))-Inputs!$B$2*Inputs!$B$3*(1+Inputs!$B$4)^12))</f>
        <v/>
      </c>
      <c r="P87" s="16">
        <f>IF(OR(14&gt;Inputs!$B$5,$B87=""),"",MAX(0,O87*(1+INDEX('Annual Returns'!$B$4:$B$157,MATCH($A87+13,'Annual Returns'!$A$4:$A$157,0)))-Inputs!$B$2*Inputs!$B$3*(1+Inputs!$B$4)^13))</f>
        <v/>
      </c>
      <c r="Q87" s="16">
        <f>IF(OR(15&gt;Inputs!$B$5,$B87=""),"",MAX(0,P87*(1+INDEX('Annual Returns'!$B$4:$B$157,MATCH($A87+14,'Annual Returns'!$A$4:$A$157,0)))-Inputs!$B$2*Inputs!$B$3*(1+Inputs!$B$4)^14))</f>
        <v/>
      </c>
      <c r="R87" s="16">
        <f>IF(OR(16&gt;Inputs!$B$5,$B87=""),"",MAX(0,Q87*(1+INDEX('Annual Returns'!$B$4:$B$157,MATCH($A87+15,'Annual Returns'!$A$4:$A$157,0)))-Inputs!$B$2*Inputs!$B$3*(1+Inputs!$B$4)^15))</f>
        <v/>
      </c>
      <c r="S87" s="16">
        <f>IF(OR(17&gt;Inputs!$B$5,$B87=""),"",MAX(0,R87*(1+INDEX('Annual Returns'!$B$4:$B$157,MATCH($A87+16,'Annual Returns'!$A$4:$A$157,0)))-Inputs!$B$2*Inputs!$B$3*(1+Inputs!$B$4)^16))</f>
        <v/>
      </c>
      <c r="T87" s="16">
        <f>IF(OR(18&gt;Inputs!$B$5,$B87=""),"",MAX(0,S87*(1+INDEX('Annual Returns'!$B$4:$B$157,MATCH($A87+17,'Annual Returns'!$A$4:$A$157,0)))-Inputs!$B$2*Inputs!$B$3*(1+Inputs!$B$4)^17))</f>
        <v/>
      </c>
      <c r="U87" s="16">
        <f>IF(OR(19&gt;Inputs!$B$5,$B87=""),"",MAX(0,T87*(1+INDEX('Annual Returns'!$B$4:$B$157,MATCH($A87+18,'Annual Returns'!$A$4:$A$157,0)))-Inputs!$B$2*Inputs!$B$3*(1+Inputs!$B$4)^18))</f>
        <v/>
      </c>
      <c r="V87" s="16">
        <f>IF(OR(20&gt;Inputs!$B$5,$B87=""),"",MAX(0,U87*(1+INDEX('Annual Returns'!$B$4:$B$157,MATCH($A87+19,'Annual Returns'!$A$4:$A$157,0)))-Inputs!$B$2*Inputs!$B$3*(1+Inputs!$B$4)^19))</f>
        <v/>
      </c>
      <c r="W87" s="16">
        <f>IF(OR(21&gt;Inputs!$B$5,$B87=""),"",MAX(0,V87*(1+INDEX('Annual Returns'!$B$4:$B$157,MATCH($A87+20,'Annual Returns'!$A$4:$A$157,0)))-Inputs!$B$2*Inputs!$B$3*(1+Inputs!$B$4)^20))</f>
        <v/>
      </c>
      <c r="X87" s="16">
        <f>IF(OR(22&gt;Inputs!$B$5,$B87=""),"",MAX(0,W87*(1+INDEX('Annual Returns'!$B$4:$B$157,MATCH($A87+21,'Annual Returns'!$A$4:$A$157,0)))-Inputs!$B$2*Inputs!$B$3*(1+Inputs!$B$4)^21))</f>
        <v/>
      </c>
      <c r="Y87" s="16">
        <f>IF(OR(23&gt;Inputs!$B$5,$B87=""),"",MAX(0,X87*(1+INDEX('Annual Returns'!$B$4:$B$157,MATCH($A87+22,'Annual Returns'!$A$4:$A$157,0)))-Inputs!$B$2*Inputs!$B$3*(1+Inputs!$B$4)^22))</f>
        <v/>
      </c>
      <c r="Z87" s="16">
        <f>IF(OR(24&gt;Inputs!$B$5,$B87=""),"",MAX(0,Y87*(1+INDEX('Annual Returns'!$B$4:$B$157,MATCH($A87+23,'Annual Returns'!$A$4:$A$157,0)))-Inputs!$B$2*Inputs!$B$3*(1+Inputs!$B$4)^23))</f>
        <v/>
      </c>
      <c r="AA87" s="16">
        <f>IF(OR(25&gt;Inputs!$B$5,$B87=""),"",MAX(0,Z87*(1+INDEX('Annual Returns'!$B$4:$B$157,MATCH($A87+24,'Annual Returns'!$A$4:$A$157,0)))-Inputs!$B$2*Inputs!$B$3*(1+Inputs!$B$4)^24))</f>
        <v/>
      </c>
      <c r="AB87" s="16">
        <f>IF(OR(26&gt;Inputs!$B$5,$B87=""),"",MAX(0,AA87*(1+INDEX('Annual Returns'!$B$4:$B$157,MATCH($A87+25,'Annual Returns'!$A$4:$A$157,0)))-Inputs!$B$2*Inputs!$B$3*(1+Inputs!$B$4)^25))</f>
        <v/>
      </c>
      <c r="AC87" s="16">
        <f>IF(OR(27&gt;Inputs!$B$5,$B87=""),"",MAX(0,AB87*(1+INDEX('Annual Returns'!$B$4:$B$157,MATCH($A87+26,'Annual Returns'!$A$4:$A$157,0)))-Inputs!$B$2*Inputs!$B$3*(1+Inputs!$B$4)^26))</f>
        <v/>
      </c>
      <c r="AD87" s="16">
        <f>IF(OR(28&gt;Inputs!$B$5,$B87=""),"",MAX(0,AC87*(1+INDEX('Annual Returns'!$B$4:$B$157,MATCH($A87+27,'Annual Returns'!$A$4:$A$157,0)))-Inputs!$B$2*Inputs!$B$3*(1+Inputs!$B$4)^27))</f>
        <v/>
      </c>
      <c r="AE87" s="16">
        <f>IF(OR(29&gt;Inputs!$B$5,$B87=""),"",MAX(0,AD87*(1+INDEX('Annual Returns'!$B$4:$B$157,MATCH($A87+28,'Annual Returns'!$A$4:$A$157,0)))-Inputs!$B$2*Inputs!$B$3*(1+Inputs!$B$4)^28))</f>
        <v/>
      </c>
      <c r="AF87" s="16">
        <f>IF(OR(30&gt;Inputs!$B$5,$B87=""),"",MAX(0,AE87*(1+INDEX('Annual Returns'!$B$4:$B$157,MATCH($A87+29,'Annual Returns'!$A$4:$A$157,0)))-Inputs!$B$2*Inputs!$B$3*(1+Inputs!$B$4)^29))</f>
        <v/>
      </c>
      <c r="AG87" s="16">
        <f>IF(OR(31&gt;Inputs!$B$5,$B87=""),"",MAX(0,AF87*(1+INDEX('Annual Returns'!$B$4:$B$157,MATCH($A87+30,'Annual Returns'!$A$4:$A$157,0)))-Inputs!$B$2*Inputs!$B$3*(1+Inputs!$B$4)^30))</f>
        <v/>
      </c>
      <c r="AH87" s="16">
        <f>IF(OR(32&gt;Inputs!$B$5,$B87=""),"",MAX(0,AG87*(1+INDEX('Annual Returns'!$B$4:$B$157,MATCH($A87+31,'Annual Returns'!$A$4:$A$157,0)))-Inputs!$B$2*Inputs!$B$3*(1+Inputs!$B$4)^31))</f>
        <v/>
      </c>
      <c r="AI87" s="16">
        <f>IF(OR(33&gt;Inputs!$B$5,$B87=""),"",MAX(0,AH87*(1+INDEX('Annual Returns'!$B$4:$B$157,MATCH($A87+32,'Annual Returns'!$A$4:$A$157,0)))-Inputs!$B$2*Inputs!$B$3*(1+Inputs!$B$4)^32))</f>
        <v/>
      </c>
      <c r="AJ87" s="16">
        <f>IF(OR(34&gt;Inputs!$B$5,$B87=""),"",MAX(0,AI87*(1+INDEX('Annual Returns'!$B$4:$B$157,MATCH($A87+33,'Annual Returns'!$A$4:$A$157,0)))-Inputs!$B$2*Inputs!$B$3*(1+Inputs!$B$4)^33))</f>
        <v/>
      </c>
      <c r="AK87" s="16">
        <f>IF(OR(35&gt;Inputs!$B$5,$B87=""),"",MAX(0,AJ87*(1+INDEX('Annual Returns'!$B$4:$B$157,MATCH($A87+34,'Annual Returns'!$A$4:$A$157,0)))-Inputs!$B$2*Inputs!$B$3*(1+Inputs!$B$4)^34))</f>
        <v/>
      </c>
      <c r="AL87" s="16">
        <f>IF(OR(36&gt;Inputs!$B$5,$B87=""),"",MAX(0,AK87*(1+INDEX('Annual Returns'!$B$4:$B$157,MATCH($A87+35,'Annual Returns'!$A$4:$A$157,0)))-Inputs!$B$2*Inputs!$B$3*(1+Inputs!$B$4)^35))</f>
        <v/>
      </c>
      <c r="AM87" s="16">
        <f>IF(OR(37&gt;Inputs!$B$5,$B87=""),"",MAX(0,AL87*(1+INDEX('Annual Returns'!$B$4:$B$157,MATCH($A87+36,'Annual Returns'!$A$4:$A$157,0)))-Inputs!$B$2*Inputs!$B$3*(1+Inputs!$B$4)^36))</f>
        <v/>
      </c>
      <c r="AN87" s="16">
        <f>IF(OR(38&gt;Inputs!$B$5,$B87=""),"",MAX(0,AM87*(1+INDEX('Annual Returns'!$B$4:$B$157,MATCH($A87+37,'Annual Returns'!$A$4:$A$157,0)))-Inputs!$B$2*Inputs!$B$3*(1+Inputs!$B$4)^37))</f>
        <v/>
      </c>
      <c r="AO87" s="16">
        <f>IF(OR(39&gt;Inputs!$B$5,$B87=""),"",MAX(0,AN87*(1+INDEX('Annual Returns'!$B$4:$B$157,MATCH($A87+38,'Annual Returns'!$A$4:$A$157,0)))-Inputs!$B$2*Inputs!$B$3*(1+Inputs!$B$4)^38))</f>
        <v/>
      </c>
      <c r="AP87" s="16">
        <f>IF(OR(40&gt;Inputs!$B$5,$B87=""),"",MAX(0,AO87*(1+INDEX('Annual Returns'!$B$4:$B$157,MATCH($A87+39,'Annual Returns'!$A$4:$A$157,0)))-Inputs!$B$2*Inputs!$B$3*(1+Inputs!$B$4)^39))</f>
        <v/>
      </c>
      <c r="AQ87" s="16">
        <f>IF(OR(41&gt;Inputs!$B$5,$B87=""),"",MAX(0,AP87*(1+INDEX('Annual Returns'!$B$4:$B$157,MATCH($A87+40,'Annual Returns'!$A$4:$A$157,0)))-Inputs!$B$2*Inputs!$B$3*(1+Inputs!$B$4)^40))</f>
        <v/>
      </c>
      <c r="AR87" s="16">
        <f>IF(OR(42&gt;Inputs!$B$5,$B87=""),"",MAX(0,AQ87*(1+INDEX('Annual Returns'!$B$4:$B$157,MATCH($A87+41,'Annual Returns'!$A$4:$A$157,0)))-Inputs!$B$2*Inputs!$B$3*(1+Inputs!$B$4)^41))</f>
        <v/>
      </c>
      <c r="AS87" s="16">
        <f>IF(OR(43&gt;Inputs!$B$5,$B87=""),"",MAX(0,AR87*(1+INDEX('Annual Returns'!$B$4:$B$157,MATCH($A87+42,'Annual Returns'!$A$4:$A$157,0)))-Inputs!$B$2*Inputs!$B$3*(1+Inputs!$B$4)^42))</f>
        <v/>
      </c>
      <c r="AT87" s="16">
        <f>IF(OR(44&gt;Inputs!$B$5,$B87=""),"",MAX(0,AS87*(1+INDEX('Annual Returns'!$B$4:$B$157,MATCH($A87+43,'Annual Returns'!$A$4:$A$157,0)))-Inputs!$B$2*Inputs!$B$3*(1+Inputs!$B$4)^43))</f>
        <v/>
      </c>
      <c r="AU87" s="16">
        <f>IF(OR(45&gt;Inputs!$B$5,$B87=""),"",MAX(0,AT87*(1+INDEX('Annual Returns'!$B$4:$B$157,MATCH($A87+44,'Annual Returns'!$A$4:$A$157,0)))-Inputs!$B$2*Inputs!$B$3*(1+Inputs!$B$4)^44))</f>
        <v/>
      </c>
      <c r="AV87" s="16">
        <f>IF(OR(46&gt;Inputs!$B$5,$B87=""),"",MAX(0,AU87*(1+INDEX('Annual Returns'!$B$4:$B$157,MATCH($A87+45,'Annual Returns'!$A$4:$A$157,0)))-Inputs!$B$2*Inputs!$B$3*(1+Inputs!$B$4)^45))</f>
        <v/>
      </c>
      <c r="AW87" s="16">
        <f>IF(OR(47&gt;Inputs!$B$5,$B87=""),"",MAX(0,AV87*(1+INDEX('Annual Returns'!$B$4:$B$157,MATCH($A87+46,'Annual Returns'!$A$4:$A$157,0)))-Inputs!$B$2*Inputs!$B$3*(1+Inputs!$B$4)^46))</f>
        <v/>
      </c>
      <c r="AX87" s="16">
        <f>IF(OR(48&gt;Inputs!$B$5,$B87=""),"",MAX(0,AW87*(1+INDEX('Annual Returns'!$B$4:$B$157,MATCH($A87+47,'Annual Returns'!$A$4:$A$157,0)))-Inputs!$B$2*Inputs!$B$3*(1+Inputs!$B$4)^47))</f>
        <v/>
      </c>
      <c r="AY87" s="16">
        <f>IF(OR(49&gt;Inputs!$B$5,$B87=""),"",MAX(0,AX87*(1+INDEX('Annual Returns'!$B$4:$B$157,MATCH($A87+48,'Annual Returns'!$A$4:$A$157,0)))-Inputs!$B$2*Inputs!$B$3*(1+Inputs!$B$4)^48))</f>
        <v/>
      </c>
      <c r="AZ87" s="16">
        <f>IF(OR(50&gt;Inputs!$B$5,$B87=""),"",MAX(0,AY87*(1+INDEX('Annual Returns'!$B$4:$B$157,MATCH($A87+49,'Annual Returns'!$A$4:$A$157,0)))-Inputs!$B$2*Inputs!$B$3*(1+Inputs!$B$4)^49))</f>
        <v/>
      </c>
      <c r="BA87" s="16">
        <f>IF(B87="","",INDEX(C87:AZ87,Inputs!$B$5))</f>
        <v/>
      </c>
      <c r="BB87">
        <f>IF(BA87="","",IF(BA87&gt;0,1,0))</f>
        <v/>
      </c>
      <c r="BC87">
        <f>IF(BB87="","",IF(BB87=1,"",MATCH(0,C87:AZ87,0)))</f>
        <v/>
      </c>
    </row>
    <row r="88">
      <c r="A88" t="n">
        <v>1956</v>
      </c>
      <c r="B88" s="16">
        <f>IF(OR($A88+Inputs!$B$5-1&gt;Inputs!$B$7,Inputs!$B$5&gt;50),"",Inputs!$B$2)</f>
        <v/>
      </c>
      <c r="C88" s="16">
        <f>IF(OR(1&gt;Inputs!$B$5,$B88=""),"",MAX(0,B88*(1+INDEX('Annual Returns'!$B$4:$B$157,MATCH($A88+0,'Annual Returns'!$A$4:$A$157,0)))-Inputs!$B$2*Inputs!$B$3*(1+Inputs!$B$4)^0))</f>
        <v/>
      </c>
      <c r="D88" s="16">
        <f>IF(OR(2&gt;Inputs!$B$5,$B88=""),"",MAX(0,C88*(1+INDEX('Annual Returns'!$B$4:$B$157,MATCH($A88+1,'Annual Returns'!$A$4:$A$157,0)))-Inputs!$B$2*Inputs!$B$3*(1+Inputs!$B$4)^1))</f>
        <v/>
      </c>
      <c r="E88" s="16">
        <f>IF(OR(3&gt;Inputs!$B$5,$B88=""),"",MAX(0,D88*(1+INDEX('Annual Returns'!$B$4:$B$157,MATCH($A88+2,'Annual Returns'!$A$4:$A$157,0)))-Inputs!$B$2*Inputs!$B$3*(1+Inputs!$B$4)^2))</f>
        <v/>
      </c>
      <c r="F88" s="16">
        <f>IF(OR(4&gt;Inputs!$B$5,$B88=""),"",MAX(0,E88*(1+INDEX('Annual Returns'!$B$4:$B$157,MATCH($A88+3,'Annual Returns'!$A$4:$A$157,0)))-Inputs!$B$2*Inputs!$B$3*(1+Inputs!$B$4)^3))</f>
        <v/>
      </c>
      <c r="G88" s="16">
        <f>IF(OR(5&gt;Inputs!$B$5,$B88=""),"",MAX(0,F88*(1+INDEX('Annual Returns'!$B$4:$B$157,MATCH($A88+4,'Annual Returns'!$A$4:$A$157,0)))-Inputs!$B$2*Inputs!$B$3*(1+Inputs!$B$4)^4))</f>
        <v/>
      </c>
      <c r="H88" s="16">
        <f>IF(OR(6&gt;Inputs!$B$5,$B88=""),"",MAX(0,G88*(1+INDEX('Annual Returns'!$B$4:$B$157,MATCH($A88+5,'Annual Returns'!$A$4:$A$157,0)))-Inputs!$B$2*Inputs!$B$3*(1+Inputs!$B$4)^5))</f>
        <v/>
      </c>
      <c r="I88" s="16">
        <f>IF(OR(7&gt;Inputs!$B$5,$B88=""),"",MAX(0,H88*(1+INDEX('Annual Returns'!$B$4:$B$157,MATCH($A88+6,'Annual Returns'!$A$4:$A$157,0)))-Inputs!$B$2*Inputs!$B$3*(1+Inputs!$B$4)^6))</f>
        <v/>
      </c>
      <c r="J88" s="16">
        <f>IF(OR(8&gt;Inputs!$B$5,$B88=""),"",MAX(0,I88*(1+INDEX('Annual Returns'!$B$4:$B$157,MATCH($A88+7,'Annual Returns'!$A$4:$A$157,0)))-Inputs!$B$2*Inputs!$B$3*(1+Inputs!$B$4)^7))</f>
        <v/>
      </c>
      <c r="K88" s="16">
        <f>IF(OR(9&gt;Inputs!$B$5,$B88=""),"",MAX(0,J88*(1+INDEX('Annual Returns'!$B$4:$B$157,MATCH($A88+8,'Annual Returns'!$A$4:$A$157,0)))-Inputs!$B$2*Inputs!$B$3*(1+Inputs!$B$4)^8))</f>
        <v/>
      </c>
      <c r="L88" s="16">
        <f>IF(OR(10&gt;Inputs!$B$5,$B88=""),"",MAX(0,K88*(1+INDEX('Annual Returns'!$B$4:$B$157,MATCH($A88+9,'Annual Returns'!$A$4:$A$157,0)))-Inputs!$B$2*Inputs!$B$3*(1+Inputs!$B$4)^9))</f>
        <v/>
      </c>
      <c r="M88" s="16">
        <f>IF(OR(11&gt;Inputs!$B$5,$B88=""),"",MAX(0,L88*(1+INDEX('Annual Returns'!$B$4:$B$157,MATCH($A88+10,'Annual Returns'!$A$4:$A$157,0)))-Inputs!$B$2*Inputs!$B$3*(1+Inputs!$B$4)^10))</f>
        <v/>
      </c>
      <c r="N88" s="16">
        <f>IF(OR(12&gt;Inputs!$B$5,$B88=""),"",MAX(0,M88*(1+INDEX('Annual Returns'!$B$4:$B$157,MATCH($A88+11,'Annual Returns'!$A$4:$A$157,0)))-Inputs!$B$2*Inputs!$B$3*(1+Inputs!$B$4)^11))</f>
        <v/>
      </c>
      <c r="O88" s="16">
        <f>IF(OR(13&gt;Inputs!$B$5,$B88=""),"",MAX(0,N88*(1+INDEX('Annual Returns'!$B$4:$B$157,MATCH($A88+12,'Annual Returns'!$A$4:$A$157,0)))-Inputs!$B$2*Inputs!$B$3*(1+Inputs!$B$4)^12))</f>
        <v/>
      </c>
      <c r="P88" s="16">
        <f>IF(OR(14&gt;Inputs!$B$5,$B88=""),"",MAX(0,O88*(1+INDEX('Annual Returns'!$B$4:$B$157,MATCH($A88+13,'Annual Returns'!$A$4:$A$157,0)))-Inputs!$B$2*Inputs!$B$3*(1+Inputs!$B$4)^13))</f>
        <v/>
      </c>
      <c r="Q88" s="16">
        <f>IF(OR(15&gt;Inputs!$B$5,$B88=""),"",MAX(0,P88*(1+INDEX('Annual Returns'!$B$4:$B$157,MATCH($A88+14,'Annual Returns'!$A$4:$A$157,0)))-Inputs!$B$2*Inputs!$B$3*(1+Inputs!$B$4)^14))</f>
        <v/>
      </c>
      <c r="R88" s="16">
        <f>IF(OR(16&gt;Inputs!$B$5,$B88=""),"",MAX(0,Q88*(1+INDEX('Annual Returns'!$B$4:$B$157,MATCH($A88+15,'Annual Returns'!$A$4:$A$157,0)))-Inputs!$B$2*Inputs!$B$3*(1+Inputs!$B$4)^15))</f>
        <v/>
      </c>
      <c r="S88" s="16">
        <f>IF(OR(17&gt;Inputs!$B$5,$B88=""),"",MAX(0,R88*(1+INDEX('Annual Returns'!$B$4:$B$157,MATCH($A88+16,'Annual Returns'!$A$4:$A$157,0)))-Inputs!$B$2*Inputs!$B$3*(1+Inputs!$B$4)^16))</f>
        <v/>
      </c>
      <c r="T88" s="16">
        <f>IF(OR(18&gt;Inputs!$B$5,$B88=""),"",MAX(0,S88*(1+INDEX('Annual Returns'!$B$4:$B$157,MATCH($A88+17,'Annual Returns'!$A$4:$A$157,0)))-Inputs!$B$2*Inputs!$B$3*(1+Inputs!$B$4)^17))</f>
        <v/>
      </c>
      <c r="U88" s="16">
        <f>IF(OR(19&gt;Inputs!$B$5,$B88=""),"",MAX(0,T88*(1+INDEX('Annual Returns'!$B$4:$B$157,MATCH($A88+18,'Annual Returns'!$A$4:$A$157,0)))-Inputs!$B$2*Inputs!$B$3*(1+Inputs!$B$4)^18))</f>
        <v/>
      </c>
      <c r="V88" s="16">
        <f>IF(OR(20&gt;Inputs!$B$5,$B88=""),"",MAX(0,U88*(1+INDEX('Annual Returns'!$B$4:$B$157,MATCH($A88+19,'Annual Returns'!$A$4:$A$157,0)))-Inputs!$B$2*Inputs!$B$3*(1+Inputs!$B$4)^19))</f>
        <v/>
      </c>
      <c r="W88" s="16">
        <f>IF(OR(21&gt;Inputs!$B$5,$B88=""),"",MAX(0,V88*(1+INDEX('Annual Returns'!$B$4:$B$157,MATCH($A88+20,'Annual Returns'!$A$4:$A$157,0)))-Inputs!$B$2*Inputs!$B$3*(1+Inputs!$B$4)^20))</f>
        <v/>
      </c>
      <c r="X88" s="16">
        <f>IF(OR(22&gt;Inputs!$B$5,$B88=""),"",MAX(0,W88*(1+INDEX('Annual Returns'!$B$4:$B$157,MATCH($A88+21,'Annual Returns'!$A$4:$A$157,0)))-Inputs!$B$2*Inputs!$B$3*(1+Inputs!$B$4)^21))</f>
        <v/>
      </c>
      <c r="Y88" s="16">
        <f>IF(OR(23&gt;Inputs!$B$5,$B88=""),"",MAX(0,X88*(1+INDEX('Annual Returns'!$B$4:$B$157,MATCH($A88+22,'Annual Returns'!$A$4:$A$157,0)))-Inputs!$B$2*Inputs!$B$3*(1+Inputs!$B$4)^22))</f>
        <v/>
      </c>
      <c r="Z88" s="16">
        <f>IF(OR(24&gt;Inputs!$B$5,$B88=""),"",MAX(0,Y88*(1+INDEX('Annual Returns'!$B$4:$B$157,MATCH($A88+23,'Annual Returns'!$A$4:$A$157,0)))-Inputs!$B$2*Inputs!$B$3*(1+Inputs!$B$4)^23))</f>
        <v/>
      </c>
      <c r="AA88" s="16">
        <f>IF(OR(25&gt;Inputs!$B$5,$B88=""),"",MAX(0,Z88*(1+INDEX('Annual Returns'!$B$4:$B$157,MATCH($A88+24,'Annual Returns'!$A$4:$A$157,0)))-Inputs!$B$2*Inputs!$B$3*(1+Inputs!$B$4)^24))</f>
        <v/>
      </c>
      <c r="AB88" s="16">
        <f>IF(OR(26&gt;Inputs!$B$5,$B88=""),"",MAX(0,AA88*(1+INDEX('Annual Returns'!$B$4:$B$157,MATCH($A88+25,'Annual Returns'!$A$4:$A$157,0)))-Inputs!$B$2*Inputs!$B$3*(1+Inputs!$B$4)^25))</f>
        <v/>
      </c>
      <c r="AC88" s="16">
        <f>IF(OR(27&gt;Inputs!$B$5,$B88=""),"",MAX(0,AB88*(1+INDEX('Annual Returns'!$B$4:$B$157,MATCH($A88+26,'Annual Returns'!$A$4:$A$157,0)))-Inputs!$B$2*Inputs!$B$3*(1+Inputs!$B$4)^26))</f>
        <v/>
      </c>
      <c r="AD88" s="16">
        <f>IF(OR(28&gt;Inputs!$B$5,$B88=""),"",MAX(0,AC88*(1+INDEX('Annual Returns'!$B$4:$B$157,MATCH($A88+27,'Annual Returns'!$A$4:$A$157,0)))-Inputs!$B$2*Inputs!$B$3*(1+Inputs!$B$4)^27))</f>
        <v/>
      </c>
      <c r="AE88" s="16">
        <f>IF(OR(29&gt;Inputs!$B$5,$B88=""),"",MAX(0,AD88*(1+INDEX('Annual Returns'!$B$4:$B$157,MATCH($A88+28,'Annual Returns'!$A$4:$A$157,0)))-Inputs!$B$2*Inputs!$B$3*(1+Inputs!$B$4)^28))</f>
        <v/>
      </c>
      <c r="AF88" s="16">
        <f>IF(OR(30&gt;Inputs!$B$5,$B88=""),"",MAX(0,AE88*(1+INDEX('Annual Returns'!$B$4:$B$157,MATCH($A88+29,'Annual Returns'!$A$4:$A$157,0)))-Inputs!$B$2*Inputs!$B$3*(1+Inputs!$B$4)^29))</f>
        <v/>
      </c>
      <c r="AG88" s="16">
        <f>IF(OR(31&gt;Inputs!$B$5,$B88=""),"",MAX(0,AF88*(1+INDEX('Annual Returns'!$B$4:$B$157,MATCH($A88+30,'Annual Returns'!$A$4:$A$157,0)))-Inputs!$B$2*Inputs!$B$3*(1+Inputs!$B$4)^30))</f>
        <v/>
      </c>
      <c r="AH88" s="16">
        <f>IF(OR(32&gt;Inputs!$B$5,$B88=""),"",MAX(0,AG88*(1+INDEX('Annual Returns'!$B$4:$B$157,MATCH($A88+31,'Annual Returns'!$A$4:$A$157,0)))-Inputs!$B$2*Inputs!$B$3*(1+Inputs!$B$4)^31))</f>
        <v/>
      </c>
      <c r="AI88" s="16">
        <f>IF(OR(33&gt;Inputs!$B$5,$B88=""),"",MAX(0,AH88*(1+INDEX('Annual Returns'!$B$4:$B$157,MATCH($A88+32,'Annual Returns'!$A$4:$A$157,0)))-Inputs!$B$2*Inputs!$B$3*(1+Inputs!$B$4)^32))</f>
        <v/>
      </c>
      <c r="AJ88" s="16">
        <f>IF(OR(34&gt;Inputs!$B$5,$B88=""),"",MAX(0,AI88*(1+INDEX('Annual Returns'!$B$4:$B$157,MATCH($A88+33,'Annual Returns'!$A$4:$A$157,0)))-Inputs!$B$2*Inputs!$B$3*(1+Inputs!$B$4)^33))</f>
        <v/>
      </c>
      <c r="AK88" s="16">
        <f>IF(OR(35&gt;Inputs!$B$5,$B88=""),"",MAX(0,AJ88*(1+INDEX('Annual Returns'!$B$4:$B$157,MATCH($A88+34,'Annual Returns'!$A$4:$A$157,0)))-Inputs!$B$2*Inputs!$B$3*(1+Inputs!$B$4)^34))</f>
        <v/>
      </c>
      <c r="AL88" s="16">
        <f>IF(OR(36&gt;Inputs!$B$5,$B88=""),"",MAX(0,AK88*(1+INDEX('Annual Returns'!$B$4:$B$157,MATCH($A88+35,'Annual Returns'!$A$4:$A$157,0)))-Inputs!$B$2*Inputs!$B$3*(1+Inputs!$B$4)^35))</f>
        <v/>
      </c>
      <c r="AM88" s="16">
        <f>IF(OR(37&gt;Inputs!$B$5,$B88=""),"",MAX(0,AL88*(1+INDEX('Annual Returns'!$B$4:$B$157,MATCH($A88+36,'Annual Returns'!$A$4:$A$157,0)))-Inputs!$B$2*Inputs!$B$3*(1+Inputs!$B$4)^36))</f>
        <v/>
      </c>
      <c r="AN88" s="16">
        <f>IF(OR(38&gt;Inputs!$B$5,$B88=""),"",MAX(0,AM88*(1+INDEX('Annual Returns'!$B$4:$B$157,MATCH($A88+37,'Annual Returns'!$A$4:$A$157,0)))-Inputs!$B$2*Inputs!$B$3*(1+Inputs!$B$4)^37))</f>
        <v/>
      </c>
      <c r="AO88" s="16">
        <f>IF(OR(39&gt;Inputs!$B$5,$B88=""),"",MAX(0,AN88*(1+INDEX('Annual Returns'!$B$4:$B$157,MATCH($A88+38,'Annual Returns'!$A$4:$A$157,0)))-Inputs!$B$2*Inputs!$B$3*(1+Inputs!$B$4)^38))</f>
        <v/>
      </c>
      <c r="AP88" s="16">
        <f>IF(OR(40&gt;Inputs!$B$5,$B88=""),"",MAX(0,AO88*(1+INDEX('Annual Returns'!$B$4:$B$157,MATCH($A88+39,'Annual Returns'!$A$4:$A$157,0)))-Inputs!$B$2*Inputs!$B$3*(1+Inputs!$B$4)^39))</f>
        <v/>
      </c>
      <c r="AQ88" s="16">
        <f>IF(OR(41&gt;Inputs!$B$5,$B88=""),"",MAX(0,AP88*(1+INDEX('Annual Returns'!$B$4:$B$157,MATCH($A88+40,'Annual Returns'!$A$4:$A$157,0)))-Inputs!$B$2*Inputs!$B$3*(1+Inputs!$B$4)^40))</f>
        <v/>
      </c>
      <c r="AR88" s="16">
        <f>IF(OR(42&gt;Inputs!$B$5,$B88=""),"",MAX(0,AQ88*(1+INDEX('Annual Returns'!$B$4:$B$157,MATCH($A88+41,'Annual Returns'!$A$4:$A$157,0)))-Inputs!$B$2*Inputs!$B$3*(1+Inputs!$B$4)^41))</f>
        <v/>
      </c>
      <c r="AS88" s="16">
        <f>IF(OR(43&gt;Inputs!$B$5,$B88=""),"",MAX(0,AR88*(1+INDEX('Annual Returns'!$B$4:$B$157,MATCH($A88+42,'Annual Returns'!$A$4:$A$157,0)))-Inputs!$B$2*Inputs!$B$3*(1+Inputs!$B$4)^42))</f>
        <v/>
      </c>
      <c r="AT88" s="16">
        <f>IF(OR(44&gt;Inputs!$B$5,$B88=""),"",MAX(0,AS88*(1+INDEX('Annual Returns'!$B$4:$B$157,MATCH($A88+43,'Annual Returns'!$A$4:$A$157,0)))-Inputs!$B$2*Inputs!$B$3*(1+Inputs!$B$4)^43))</f>
        <v/>
      </c>
      <c r="AU88" s="16">
        <f>IF(OR(45&gt;Inputs!$B$5,$B88=""),"",MAX(0,AT88*(1+INDEX('Annual Returns'!$B$4:$B$157,MATCH($A88+44,'Annual Returns'!$A$4:$A$157,0)))-Inputs!$B$2*Inputs!$B$3*(1+Inputs!$B$4)^44))</f>
        <v/>
      </c>
      <c r="AV88" s="16">
        <f>IF(OR(46&gt;Inputs!$B$5,$B88=""),"",MAX(0,AU88*(1+INDEX('Annual Returns'!$B$4:$B$157,MATCH($A88+45,'Annual Returns'!$A$4:$A$157,0)))-Inputs!$B$2*Inputs!$B$3*(1+Inputs!$B$4)^45))</f>
        <v/>
      </c>
      <c r="AW88" s="16">
        <f>IF(OR(47&gt;Inputs!$B$5,$B88=""),"",MAX(0,AV88*(1+INDEX('Annual Returns'!$B$4:$B$157,MATCH($A88+46,'Annual Returns'!$A$4:$A$157,0)))-Inputs!$B$2*Inputs!$B$3*(1+Inputs!$B$4)^46))</f>
        <v/>
      </c>
      <c r="AX88" s="16">
        <f>IF(OR(48&gt;Inputs!$B$5,$B88=""),"",MAX(0,AW88*(1+INDEX('Annual Returns'!$B$4:$B$157,MATCH($A88+47,'Annual Returns'!$A$4:$A$157,0)))-Inputs!$B$2*Inputs!$B$3*(1+Inputs!$B$4)^47))</f>
        <v/>
      </c>
      <c r="AY88" s="16">
        <f>IF(OR(49&gt;Inputs!$B$5,$B88=""),"",MAX(0,AX88*(1+INDEX('Annual Returns'!$B$4:$B$157,MATCH($A88+48,'Annual Returns'!$A$4:$A$157,0)))-Inputs!$B$2*Inputs!$B$3*(1+Inputs!$B$4)^48))</f>
        <v/>
      </c>
      <c r="AZ88" s="16">
        <f>IF(OR(50&gt;Inputs!$B$5,$B88=""),"",MAX(0,AY88*(1+INDEX('Annual Returns'!$B$4:$B$157,MATCH($A88+49,'Annual Returns'!$A$4:$A$157,0)))-Inputs!$B$2*Inputs!$B$3*(1+Inputs!$B$4)^49))</f>
        <v/>
      </c>
      <c r="BA88" s="16">
        <f>IF(B88="","",INDEX(C88:AZ88,Inputs!$B$5))</f>
        <v/>
      </c>
      <c r="BB88">
        <f>IF(BA88="","",IF(BA88&gt;0,1,0))</f>
        <v/>
      </c>
      <c r="BC88">
        <f>IF(BB88="","",IF(BB88=1,"",MATCH(0,C88:AZ88,0)))</f>
        <v/>
      </c>
    </row>
    <row r="89">
      <c r="A89" t="n">
        <v>1957</v>
      </c>
      <c r="B89" s="16">
        <f>IF(OR($A89+Inputs!$B$5-1&gt;Inputs!$B$7,Inputs!$B$5&gt;50),"",Inputs!$B$2)</f>
        <v/>
      </c>
      <c r="C89" s="16">
        <f>IF(OR(1&gt;Inputs!$B$5,$B89=""),"",MAX(0,B89*(1+INDEX('Annual Returns'!$B$4:$B$157,MATCH($A89+0,'Annual Returns'!$A$4:$A$157,0)))-Inputs!$B$2*Inputs!$B$3*(1+Inputs!$B$4)^0))</f>
        <v/>
      </c>
      <c r="D89" s="16">
        <f>IF(OR(2&gt;Inputs!$B$5,$B89=""),"",MAX(0,C89*(1+INDEX('Annual Returns'!$B$4:$B$157,MATCH($A89+1,'Annual Returns'!$A$4:$A$157,0)))-Inputs!$B$2*Inputs!$B$3*(1+Inputs!$B$4)^1))</f>
        <v/>
      </c>
      <c r="E89" s="16">
        <f>IF(OR(3&gt;Inputs!$B$5,$B89=""),"",MAX(0,D89*(1+INDEX('Annual Returns'!$B$4:$B$157,MATCH($A89+2,'Annual Returns'!$A$4:$A$157,0)))-Inputs!$B$2*Inputs!$B$3*(1+Inputs!$B$4)^2))</f>
        <v/>
      </c>
      <c r="F89" s="16">
        <f>IF(OR(4&gt;Inputs!$B$5,$B89=""),"",MAX(0,E89*(1+INDEX('Annual Returns'!$B$4:$B$157,MATCH($A89+3,'Annual Returns'!$A$4:$A$157,0)))-Inputs!$B$2*Inputs!$B$3*(1+Inputs!$B$4)^3))</f>
        <v/>
      </c>
      <c r="G89" s="16">
        <f>IF(OR(5&gt;Inputs!$B$5,$B89=""),"",MAX(0,F89*(1+INDEX('Annual Returns'!$B$4:$B$157,MATCH($A89+4,'Annual Returns'!$A$4:$A$157,0)))-Inputs!$B$2*Inputs!$B$3*(1+Inputs!$B$4)^4))</f>
        <v/>
      </c>
      <c r="H89" s="16">
        <f>IF(OR(6&gt;Inputs!$B$5,$B89=""),"",MAX(0,G89*(1+INDEX('Annual Returns'!$B$4:$B$157,MATCH($A89+5,'Annual Returns'!$A$4:$A$157,0)))-Inputs!$B$2*Inputs!$B$3*(1+Inputs!$B$4)^5))</f>
        <v/>
      </c>
      <c r="I89" s="16">
        <f>IF(OR(7&gt;Inputs!$B$5,$B89=""),"",MAX(0,H89*(1+INDEX('Annual Returns'!$B$4:$B$157,MATCH($A89+6,'Annual Returns'!$A$4:$A$157,0)))-Inputs!$B$2*Inputs!$B$3*(1+Inputs!$B$4)^6))</f>
        <v/>
      </c>
      <c r="J89" s="16">
        <f>IF(OR(8&gt;Inputs!$B$5,$B89=""),"",MAX(0,I89*(1+INDEX('Annual Returns'!$B$4:$B$157,MATCH($A89+7,'Annual Returns'!$A$4:$A$157,0)))-Inputs!$B$2*Inputs!$B$3*(1+Inputs!$B$4)^7))</f>
        <v/>
      </c>
      <c r="K89" s="16">
        <f>IF(OR(9&gt;Inputs!$B$5,$B89=""),"",MAX(0,J89*(1+INDEX('Annual Returns'!$B$4:$B$157,MATCH($A89+8,'Annual Returns'!$A$4:$A$157,0)))-Inputs!$B$2*Inputs!$B$3*(1+Inputs!$B$4)^8))</f>
        <v/>
      </c>
      <c r="L89" s="16">
        <f>IF(OR(10&gt;Inputs!$B$5,$B89=""),"",MAX(0,K89*(1+INDEX('Annual Returns'!$B$4:$B$157,MATCH($A89+9,'Annual Returns'!$A$4:$A$157,0)))-Inputs!$B$2*Inputs!$B$3*(1+Inputs!$B$4)^9))</f>
        <v/>
      </c>
      <c r="M89" s="16">
        <f>IF(OR(11&gt;Inputs!$B$5,$B89=""),"",MAX(0,L89*(1+INDEX('Annual Returns'!$B$4:$B$157,MATCH($A89+10,'Annual Returns'!$A$4:$A$157,0)))-Inputs!$B$2*Inputs!$B$3*(1+Inputs!$B$4)^10))</f>
        <v/>
      </c>
      <c r="N89" s="16">
        <f>IF(OR(12&gt;Inputs!$B$5,$B89=""),"",MAX(0,M89*(1+INDEX('Annual Returns'!$B$4:$B$157,MATCH($A89+11,'Annual Returns'!$A$4:$A$157,0)))-Inputs!$B$2*Inputs!$B$3*(1+Inputs!$B$4)^11))</f>
        <v/>
      </c>
      <c r="O89" s="16">
        <f>IF(OR(13&gt;Inputs!$B$5,$B89=""),"",MAX(0,N89*(1+INDEX('Annual Returns'!$B$4:$B$157,MATCH($A89+12,'Annual Returns'!$A$4:$A$157,0)))-Inputs!$B$2*Inputs!$B$3*(1+Inputs!$B$4)^12))</f>
        <v/>
      </c>
      <c r="P89" s="16">
        <f>IF(OR(14&gt;Inputs!$B$5,$B89=""),"",MAX(0,O89*(1+INDEX('Annual Returns'!$B$4:$B$157,MATCH($A89+13,'Annual Returns'!$A$4:$A$157,0)))-Inputs!$B$2*Inputs!$B$3*(1+Inputs!$B$4)^13))</f>
        <v/>
      </c>
      <c r="Q89" s="16">
        <f>IF(OR(15&gt;Inputs!$B$5,$B89=""),"",MAX(0,P89*(1+INDEX('Annual Returns'!$B$4:$B$157,MATCH($A89+14,'Annual Returns'!$A$4:$A$157,0)))-Inputs!$B$2*Inputs!$B$3*(1+Inputs!$B$4)^14))</f>
        <v/>
      </c>
      <c r="R89" s="16">
        <f>IF(OR(16&gt;Inputs!$B$5,$B89=""),"",MAX(0,Q89*(1+INDEX('Annual Returns'!$B$4:$B$157,MATCH($A89+15,'Annual Returns'!$A$4:$A$157,0)))-Inputs!$B$2*Inputs!$B$3*(1+Inputs!$B$4)^15))</f>
        <v/>
      </c>
      <c r="S89" s="16">
        <f>IF(OR(17&gt;Inputs!$B$5,$B89=""),"",MAX(0,R89*(1+INDEX('Annual Returns'!$B$4:$B$157,MATCH($A89+16,'Annual Returns'!$A$4:$A$157,0)))-Inputs!$B$2*Inputs!$B$3*(1+Inputs!$B$4)^16))</f>
        <v/>
      </c>
      <c r="T89" s="16">
        <f>IF(OR(18&gt;Inputs!$B$5,$B89=""),"",MAX(0,S89*(1+INDEX('Annual Returns'!$B$4:$B$157,MATCH($A89+17,'Annual Returns'!$A$4:$A$157,0)))-Inputs!$B$2*Inputs!$B$3*(1+Inputs!$B$4)^17))</f>
        <v/>
      </c>
      <c r="U89" s="16">
        <f>IF(OR(19&gt;Inputs!$B$5,$B89=""),"",MAX(0,T89*(1+INDEX('Annual Returns'!$B$4:$B$157,MATCH($A89+18,'Annual Returns'!$A$4:$A$157,0)))-Inputs!$B$2*Inputs!$B$3*(1+Inputs!$B$4)^18))</f>
        <v/>
      </c>
      <c r="V89" s="16">
        <f>IF(OR(20&gt;Inputs!$B$5,$B89=""),"",MAX(0,U89*(1+INDEX('Annual Returns'!$B$4:$B$157,MATCH($A89+19,'Annual Returns'!$A$4:$A$157,0)))-Inputs!$B$2*Inputs!$B$3*(1+Inputs!$B$4)^19))</f>
        <v/>
      </c>
      <c r="W89" s="16">
        <f>IF(OR(21&gt;Inputs!$B$5,$B89=""),"",MAX(0,V89*(1+INDEX('Annual Returns'!$B$4:$B$157,MATCH($A89+20,'Annual Returns'!$A$4:$A$157,0)))-Inputs!$B$2*Inputs!$B$3*(1+Inputs!$B$4)^20))</f>
        <v/>
      </c>
      <c r="X89" s="16">
        <f>IF(OR(22&gt;Inputs!$B$5,$B89=""),"",MAX(0,W89*(1+INDEX('Annual Returns'!$B$4:$B$157,MATCH($A89+21,'Annual Returns'!$A$4:$A$157,0)))-Inputs!$B$2*Inputs!$B$3*(1+Inputs!$B$4)^21))</f>
        <v/>
      </c>
      <c r="Y89" s="16">
        <f>IF(OR(23&gt;Inputs!$B$5,$B89=""),"",MAX(0,X89*(1+INDEX('Annual Returns'!$B$4:$B$157,MATCH($A89+22,'Annual Returns'!$A$4:$A$157,0)))-Inputs!$B$2*Inputs!$B$3*(1+Inputs!$B$4)^22))</f>
        <v/>
      </c>
      <c r="Z89" s="16">
        <f>IF(OR(24&gt;Inputs!$B$5,$B89=""),"",MAX(0,Y89*(1+INDEX('Annual Returns'!$B$4:$B$157,MATCH($A89+23,'Annual Returns'!$A$4:$A$157,0)))-Inputs!$B$2*Inputs!$B$3*(1+Inputs!$B$4)^23))</f>
        <v/>
      </c>
      <c r="AA89" s="16">
        <f>IF(OR(25&gt;Inputs!$B$5,$B89=""),"",MAX(0,Z89*(1+INDEX('Annual Returns'!$B$4:$B$157,MATCH($A89+24,'Annual Returns'!$A$4:$A$157,0)))-Inputs!$B$2*Inputs!$B$3*(1+Inputs!$B$4)^24))</f>
        <v/>
      </c>
      <c r="AB89" s="16">
        <f>IF(OR(26&gt;Inputs!$B$5,$B89=""),"",MAX(0,AA89*(1+INDEX('Annual Returns'!$B$4:$B$157,MATCH($A89+25,'Annual Returns'!$A$4:$A$157,0)))-Inputs!$B$2*Inputs!$B$3*(1+Inputs!$B$4)^25))</f>
        <v/>
      </c>
      <c r="AC89" s="16">
        <f>IF(OR(27&gt;Inputs!$B$5,$B89=""),"",MAX(0,AB89*(1+INDEX('Annual Returns'!$B$4:$B$157,MATCH($A89+26,'Annual Returns'!$A$4:$A$157,0)))-Inputs!$B$2*Inputs!$B$3*(1+Inputs!$B$4)^26))</f>
        <v/>
      </c>
      <c r="AD89" s="16">
        <f>IF(OR(28&gt;Inputs!$B$5,$B89=""),"",MAX(0,AC89*(1+INDEX('Annual Returns'!$B$4:$B$157,MATCH($A89+27,'Annual Returns'!$A$4:$A$157,0)))-Inputs!$B$2*Inputs!$B$3*(1+Inputs!$B$4)^27))</f>
        <v/>
      </c>
      <c r="AE89" s="16">
        <f>IF(OR(29&gt;Inputs!$B$5,$B89=""),"",MAX(0,AD89*(1+INDEX('Annual Returns'!$B$4:$B$157,MATCH($A89+28,'Annual Returns'!$A$4:$A$157,0)))-Inputs!$B$2*Inputs!$B$3*(1+Inputs!$B$4)^28))</f>
        <v/>
      </c>
      <c r="AF89" s="16">
        <f>IF(OR(30&gt;Inputs!$B$5,$B89=""),"",MAX(0,AE89*(1+INDEX('Annual Returns'!$B$4:$B$157,MATCH($A89+29,'Annual Returns'!$A$4:$A$157,0)))-Inputs!$B$2*Inputs!$B$3*(1+Inputs!$B$4)^29))</f>
        <v/>
      </c>
      <c r="AG89" s="16">
        <f>IF(OR(31&gt;Inputs!$B$5,$B89=""),"",MAX(0,AF89*(1+INDEX('Annual Returns'!$B$4:$B$157,MATCH($A89+30,'Annual Returns'!$A$4:$A$157,0)))-Inputs!$B$2*Inputs!$B$3*(1+Inputs!$B$4)^30))</f>
        <v/>
      </c>
      <c r="AH89" s="16">
        <f>IF(OR(32&gt;Inputs!$B$5,$B89=""),"",MAX(0,AG89*(1+INDEX('Annual Returns'!$B$4:$B$157,MATCH($A89+31,'Annual Returns'!$A$4:$A$157,0)))-Inputs!$B$2*Inputs!$B$3*(1+Inputs!$B$4)^31))</f>
        <v/>
      </c>
      <c r="AI89" s="16">
        <f>IF(OR(33&gt;Inputs!$B$5,$B89=""),"",MAX(0,AH89*(1+INDEX('Annual Returns'!$B$4:$B$157,MATCH($A89+32,'Annual Returns'!$A$4:$A$157,0)))-Inputs!$B$2*Inputs!$B$3*(1+Inputs!$B$4)^32))</f>
        <v/>
      </c>
      <c r="AJ89" s="16">
        <f>IF(OR(34&gt;Inputs!$B$5,$B89=""),"",MAX(0,AI89*(1+INDEX('Annual Returns'!$B$4:$B$157,MATCH($A89+33,'Annual Returns'!$A$4:$A$157,0)))-Inputs!$B$2*Inputs!$B$3*(1+Inputs!$B$4)^33))</f>
        <v/>
      </c>
      <c r="AK89" s="16">
        <f>IF(OR(35&gt;Inputs!$B$5,$B89=""),"",MAX(0,AJ89*(1+INDEX('Annual Returns'!$B$4:$B$157,MATCH($A89+34,'Annual Returns'!$A$4:$A$157,0)))-Inputs!$B$2*Inputs!$B$3*(1+Inputs!$B$4)^34))</f>
        <v/>
      </c>
      <c r="AL89" s="16">
        <f>IF(OR(36&gt;Inputs!$B$5,$B89=""),"",MAX(0,AK89*(1+INDEX('Annual Returns'!$B$4:$B$157,MATCH($A89+35,'Annual Returns'!$A$4:$A$157,0)))-Inputs!$B$2*Inputs!$B$3*(1+Inputs!$B$4)^35))</f>
        <v/>
      </c>
      <c r="AM89" s="16">
        <f>IF(OR(37&gt;Inputs!$B$5,$B89=""),"",MAX(0,AL89*(1+INDEX('Annual Returns'!$B$4:$B$157,MATCH($A89+36,'Annual Returns'!$A$4:$A$157,0)))-Inputs!$B$2*Inputs!$B$3*(1+Inputs!$B$4)^36))</f>
        <v/>
      </c>
      <c r="AN89" s="16">
        <f>IF(OR(38&gt;Inputs!$B$5,$B89=""),"",MAX(0,AM89*(1+INDEX('Annual Returns'!$B$4:$B$157,MATCH($A89+37,'Annual Returns'!$A$4:$A$157,0)))-Inputs!$B$2*Inputs!$B$3*(1+Inputs!$B$4)^37))</f>
        <v/>
      </c>
      <c r="AO89" s="16">
        <f>IF(OR(39&gt;Inputs!$B$5,$B89=""),"",MAX(0,AN89*(1+INDEX('Annual Returns'!$B$4:$B$157,MATCH($A89+38,'Annual Returns'!$A$4:$A$157,0)))-Inputs!$B$2*Inputs!$B$3*(1+Inputs!$B$4)^38))</f>
        <v/>
      </c>
      <c r="AP89" s="16">
        <f>IF(OR(40&gt;Inputs!$B$5,$B89=""),"",MAX(0,AO89*(1+INDEX('Annual Returns'!$B$4:$B$157,MATCH($A89+39,'Annual Returns'!$A$4:$A$157,0)))-Inputs!$B$2*Inputs!$B$3*(1+Inputs!$B$4)^39))</f>
        <v/>
      </c>
      <c r="AQ89" s="16">
        <f>IF(OR(41&gt;Inputs!$B$5,$B89=""),"",MAX(0,AP89*(1+INDEX('Annual Returns'!$B$4:$B$157,MATCH($A89+40,'Annual Returns'!$A$4:$A$157,0)))-Inputs!$B$2*Inputs!$B$3*(1+Inputs!$B$4)^40))</f>
        <v/>
      </c>
      <c r="AR89" s="16">
        <f>IF(OR(42&gt;Inputs!$B$5,$B89=""),"",MAX(0,AQ89*(1+INDEX('Annual Returns'!$B$4:$B$157,MATCH($A89+41,'Annual Returns'!$A$4:$A$157,0)))-Inputs!$B$2*Inputs!$B$3*(1+Inputs!$B$4)^41))</f>
        <v/>
      </c>
      <c r="AS89" s="16">
        <f>IF(OR(43&gt;Inputs!$B$5,$B89=""),"",MAX(0,AR89*(1+INDEX('Annual Returns'!$B$4:$B$157,MATCH($A89+42,'Annual Returns'!$A$4:$A$157,0)))-Inputs!$B$2*Inputs!$B$3*(1+Inputs!$B$4)^42))</f>
        <v/>
      </c>
      <c r="AT89" s="16">
        <f>IF(OR(44&gt;Inputs!$B$5,$B89=""),"",MAX(0,AS89*(1+INDEX('Annual Returns'!$B$4:$B$157,MATCH($A89+43,'Annual Returns'!$A$4:$A$157,0)))-Inputs!$B$2*Inputs!$B$3*(1+Inputs!$B$4)^43))</f>
        <v/>
      </c>
      <c r="AU89" s="16">
        <f>IF(OR(45&gt;Inputs!$B$5,$B89=""),"",MAX(0,AT89*(1+INDEX('Annual Returns'!$B$4:$B$157,MATCH($A89+44,'Annual Returns'!$A$4:$A$157,0)))-Inputs!$B$2*Inputs!$B$3*(1+Inputs!$B$4)^44))</f>
        <v/>
      </c>
      <c r="AV89" s="16">
        <f>IF(OR(46&gt;Inputs!$B$5,$B89=""),"",MAX(0,AU89*(1+INDEX('Annual Returns'!$B$4:$B$157,MATCH($A89+45,'Annual Returns'!$A$4:$A$157,0)))-Inputs!$B$2*Inputs!$B$3*(1+Inputs!$B$4)^45))</f>
        <v/>
      </c>
      <c r="AW89" s="16">
        <f>IF(OR(47&gt;Inputs!$B$5,$B89=""),"",MAX(0,AV89*(1+INDEX('Annual Returns'!$B$4:$B$157,MATCH($A89+46,'Annual Returns'!$A$4:$A$157,0)))-Inputs!$B$2*Inputs!$B$3*(1+Inputs!$B$4)^46))</f>
        <v/>
      </c>
      <c r="AX89" s="16">
        <f>IF(OR(48&gt;Inputs!$B$5,$B89=""),"",MAX(0,AW89*(1+INDEX('Annual Returns'!$B$4:$B$157,MATCH($A89+47,'Annual Returns'!$A$4:$A$157,0)))-Inputs!$B$2*Inputs!$B$3*(1+Inputs!$B$4)^47))</f>
        <v/>
      </c>
      <c r="AY89" s="16">
        <f>IF(OR(49&gt;Inputs!$B$5,$B89=""),"",MAX(0,AX89*(1+INDEX('Annual Returns'!$B$4:$B$157,MATCH($A89+48,'Annual Returns'!$A$4:$A$157,0)))-Inputs!$B$2*Inputs!$B$3*(1+Inputs!$B$4)^48))</f>
        <v/>
      </c>
      <c r="AZ89" s="16">
        <f>IF(OR(50&gt;Inputs!$B$5,$B89=""),"",MAX(0,AY89*(1+INDEX('Annual Returns'!$B$4:$B$157,MATCH($A89+49,'Annual Returns'!$A$4:$A$157,0)))-Inputs!$B$2*Inputs!$B$3*(1+Inputs!$B$4)^49))</f>
        <v/>
      </c>
      <c r="BA89" s="16">
        <f>IF(B89="","",INDEX(C89:AZ89,Inputs!$B$5))</f>
        <v/>
      </c>
      <c r="BB89">
        <f>IF(BA89="","",IF(BA89&gt;0,1,0))</f>
        <v/>
      </c>
      <c r="BC89">
        <f>IF(BB89="","",IF(BB89=1,"",MATCH(0,C89:AZ89,0)))</f>
        <v/>
      </c>
    </row>
    <row r="90">
      <c r="A90" t="n">
        <v>1958</v>
      </c>
      <c r="B90" s="16">
        <f>IF(OR($A90+Inputs!$B$5-1&gt;Inputs!$B$7,Inputs!$B$5&gt;50),"",Inputs!$B$2)</f>
        <v/>
      </c>
      <c r="C90" s="16">
        <f>IF(OR(1&gt;Inputs!$B$5,$B90=""),"",MAX(0,B90*(1+INDEX('Annual Returns'!$B$4:$B$157,MATCH($A90+0,'Annual Returns'!$A$4:$A$157,0)))-Inputs!$B$2*Inputs!$B$3*(1+Inputs!$B$4)^0))</f>
        <v/>
      </c>
      <c r="D90" s="16">
        <f>IF(OR(2&gt;Inputs!$B$5,$B90=""),"",MAX(0,C90*(1+INDEX('Annual Returns'!$B$4:$B$157,MATCH($A90+1,'Annual Returns'!$A$4:$A$157,0)))-Inputs!$B$2*Inputs!$B$3*(1+Inputs!$B$4)^1))</f>
        <v/>
      </c>
      <c r="E90" s="16">
        <f>IF(OR(3&gt;Inputs!$B$5,$B90=""),"",MAX(0,D90*(1+INDEX('Annual Returns'!$B$4:$B$157,MATCH($A90+2,'Annual Returns'!$A$4:$A$157,0)))-Inputs!$B$2*Inputs!$B$3*(1+Inputs!$B$4)^2))</f>
        <v/>
      </c>
      <c r="F90" s="16">
        <f>IF(OR(4&gt;Inputs!$B$5,$B90=""),"",MAX(0,E90*(1+INDEX('Annual Returns'!$B$4:$B$157,MATCH($A90+3,'Annual Returns'!$A$4:$A$157,0)))-Inputs!$B$2*Inputs!$B$3*(1+Inputs!$B$4)^3))</f>
        <v/>
      </c>
      <c r="G90" s="16">
        <f>IF(OR(5&gt;Inputs!$B$5,$B90=""),"",MAX(0,F90*(1+INDEX('Annual Returns'!$B$4:$B$157,MATCH($A90+4,'Annual Returns'!$A$4:$A$157,0)))-Inputs!$B$2*Inputs!$B$3*(1+Inputs!$B$4)^4))</f>
        <v/>
      </c>
      <c r="H90" s="16">
        <f>IF(OR(6&gt;Inputs!$B$5,$B90=""),"",MAX(0,G90*(1+INDEX('Annual Returns'!$B$4:$B$157,MATCH($A90+5,'Annual Returns'!$A$4:$A$157,0)))-Inputs!$B$2*Inputs!$B$3*(1+Inputs!$B$4)^5))</f>
        <v/>
      </c>
      <c r="I90" s="16">
        <f>IF(OR(7&gt;Inputs!$B$5,$B90=""),"",MAX(0,H90*(1+INDEX('Annual Returns'!$B$4:$B$157,MATCH($A90+6,'Annual Returns'!$A$4:$A$157,0)))-Inputs!$B$2*Inputs!$B$3*(1+Inputs!$B$4)^6))</f>
        <v/>
      </c>
      <c r="J90" s="16">
        <f>IF(OR(8&gt;Inputs!$B$5,$B90=""),"",MAX(0,I90*(1+INDEX('Annual Returns'!$B$4:$B$157,MATCH($A90+7,'Annual Returns'!$A$4:$A$157,0)))-Inputs!$B$2*Inputs!$B$3*(1+Inputs!$B$4)^7))</f>
        <v/>
      </c>
      <c r="K90" s="16">
        <f>IF(OR(9&gt;Inputs!$B$5,$B90=""),"",MAX(0,J90*(1+INDEX('Annual Returns'!$B$4:$B$157,MATCH($A90+8,'Annual Returns'!$A$4:$A$157,0)))-Inputs!$B$2*Inputs!$B$3*(1+Inputs!$B$4)^8))</f>
        <v/>
      </c>
      <c r="L90" s="16">
        <f>IF(OR(10&gt;Inputs!$B$5,$B90=""),"",MAX(0,K90*(1+INDEX('Annual Returns'!$B$4:$B$157,MATCH($A90+9,'Annual Returns'!$A$4:$A$157,0)))-Inputs!$B$2*Inputs!$B$3*(1+Inputs!$B$4)^9))</f>
        <v/>
      </c>
      <c r="M90" s="16">
        <f>IF(OR(11&gt;Inputs!$B$5,$B90=""),"",MAX(0,L90*(1+INDEX('Annual Returns'!$B$4:$B$157,MATCH($A90+10,'Annual Returns'!$A$4:$A$157,0)))-Inputs!$B$2*Inputs!$B$3*(1+Inputs!$B$4)^10))</f>
        <v/>
      </c>
      <c r="N90" s="16">
        <f>IF(OR(12&gt;Inputs!$B$5,$B90=""),"",MAX(0,M90*(1+INDEX('Annual Returns'!$B$4:$B$157,MATCH($A90+11,'Annual Returns'!$A$4:$A$157,0)))-Inputs!$B$2*Inputs!$B$3*(1+Inputs!$B$4)^11))</f>
        <v/>
      </c>
      <c r="O90" s="16">
        <f>IF(OR(13&gt;Inputs!$B$5,$B90=""),"",MAX(0,N90*(1+INDEX('Annual Returns'!$B$4:$B$157,MATCH($A90+12,'Annual Returns'!$A$4:$A$157,0)))-Inputs!$B$2*Inputs!$B$3*(1+Inputs!$B$4)^12))</f>
        <v/>
      </c>
      <c r="P90" s="16">
        <f>IF(OR(14&gt;Inputs!$B$5,$B90=""),"",MAX(0,O90*(1+INDEX('Annual Returns'!$B$4:$B$157,MATCH($A90+13,'Annual Returns'!$A$4:$A$157,0)))-Inputs!$B$2*Inputs!$B$3*(1+Inputs!$B$4)^13))</f>
        <v/>
      </c>
      <c r="Q90" s="16">
        <f>IF(OR(15&gt;Inputs!$B$5,$B90=""),"",MAX(0,P90*(1+INDEX('Annual Returns'!$B$4:$B$157,MATCH($A90+14,'Annual Returns'!$A$4:$A$157,0)))-Inputs!$B$2*Inputs!$B$3*(1+Inputs!$B$4)^14))</f>
        <v/>
      </c>
      <c r="R90" s="16">
        <f>IF(OR(16&gt;Inputs!$B$5,$B90=""),"",MAX(0,Q90*(1+INDEX('Annual Returns'!$B$4:$B$157,MATCH($A90+15,'Annual Returns'!$A$4:$A$157,0)))-Inputs!$B$2*Inputs!$B$3*(1+Inputs!$B$4)^15))</f>
        <v/>
      </c>
      <c r="S90" s="16">
        <f>IF(OR(17&gt;Inputs!$B$5,$B90=""),"",MAX(0,R90*(1+INDEX('Annual Returns'!$B$4:$B$157,MATCH($A90+16,'Annual Returns'!$A$4:$A$157,0)))-Inputs!$B$2*Inputs!$B$3*(1+Inputs!$B$4)^16))</f>
        <v/>
      </c>
      <c r="T90" s="16">
        <f>IF(OR(18&gt;Inputs!$B$5,$B90=""),"",MAX(0,S90*(1+INDEX('Annual Returns'!$B$4:$B$157,MATCH($A90+17,'Annual Returns'!$A$4:$A$157,0)))-Inputs!$B$2*Inputs!$B$3*(1+Inputs!$B$4)^17))</f>
        <v/>
      </c>
      <c r="U90" s="16">
        <f>IF(OR(19&gt;Inputs!$B$5,$B90=""),"",MAX(0,T90*(1+INDEX('Annual Returns'!$B$4:$B$157,MATCH($A90+18,'Annual Returns'!$A$4:$A$157,0)))-Inputs!$B$2*Inputs!$B$3*(1+Inputs!$B$4)^18))</f>
        <v/>
      </c>
      <c r="V90" s="16">
        <f>IF(OR(20&gt;Inputs!$B$5,$B90=""),"",MAX(0,U90*(1+INDEX('Annual Returns'!$B$4:$B$157,MATCH($A90+19,'Annual Returns'!$A$4:$A$157,0)))-Inputs!$B$2*Inputs!$B$3*(1+Inputs!$B$4)^19))</f>
        <v/>
      </c>
      <c r="W90" s="16">
        <f>IF(OR(21&gt;Inputs!$B$5,$B90=""),"",MAX(0,V90*(1+INDEX('Annual Returns'!$B$4:$B$157,MATCH($A90+20,'Annual Returns'!$A$4:$A$157,0)))-Inputs!$B$2*Inputs!$B$3*(1+Inputs!$B$4)^20))</f>
        <v/>
      </c>
      <c r="X90" s="16">
        <f>IF(OR(22&gt;Inputs!$B$5,$B90=""),"",MAX(0,W90*(1+INDEX('Annual Returns'!$B$4:$B$157,MATCH($A90+21,'Annual Returns'!$A$4:$A$157,0)))-Inputs!$B$2*Inputs!$B$3*(1+Inputs!$B$4)^21))</f>
        <v/>
      </c>
      <c r="Y90" s="16">
        <f>IF(OR(23&gt;Inputs!$B$5,$B90=""),"",MAX(0,X90*(1+INDEX('Annual Returns'!$B$4:$B$157,MATCH($A90+22,'Annual Returns'!$A$4:$A$157,0)))-Inputs!$B$2*Inputs!$B$3*(1+Inputs!$B$4)^22))</f>
        <v/>
      </c>
      <c r="Z90" s="16">
        <f>IF(OR(24&gt;Inputs!$B$5,$B90=""),"",MAX(0,Y90*(1+INDEX('Annual Returns'!$B$4:$B$157,MATCH($A90+23,'Annual Returns'!$A$4:$A$157,0)))-Inputs!$B$2*Inputs!$B$3*(1+Inputs!$B$4)^23))</f>
        <v/>
      </c>
      <c r="AA90" s="16">
        <f>IF(OR(25&gt;Inputs!$B$5,$B90=""),"",MAX(0,Z90*(1+INDEX('Annual Returns'!$B$4:$B$157,MATCH($A90+24,'Annual Returns'!$A$4:$A$157,0)))-Inputs!$B$2*Inputs!$B$3*(1+Inputs!$B$4)^24))</f>
        <v/>
      </c>
      <c r="AB90" s="16">
        <f>IF(OR(26&gt;Inputs!$B$5,$B90=""),"",MAX(0,AA90*(1+INDEX('Annual Returns'!$B$4:$B$157,MATCH($A90+25,'Annual Returns'!$A$4:$A$157,0)))-Inputs!$B$2*Inputs!$B$3*(1+Inputs!$B$4)^25))</f>
        <v/>
      </c>
      <c r="AC90" s="16">
        <f>IF(OR(27&gt;Inputs!$B$5,$B90=""),"",MAX(0,AB90*(1+INDEX('Annual Returns'!$B$4:$B$157,MATCH($A90+26,'Annual Returns'!$A$4:$A$157,0)))-Inputs!$B$2*Inputs!$B$3*(1+Inputs!$B$4)^26))</f>
        <v/>
      </c>
      <c r="AD90" s="16">
        <f>IF(OR(28&gt;Inputs!$B$5,$B90=""),"",MAX(0,AC90*(1+INDEX('Annual Returns'!$B$4:$B$157,MATCH($A90+27,'Annual Returns'!$A$4:$A$157,0)))-Inputs!$B$2*Inputs!$B$3*(1+Inputs!$B$4)^27))</f>
        <v/>
      </c>
      <c r="AE90" s="16">
        <f>IF(OR(29&gt;Inputs!$B$5,$B90=""),"",MAX(0,AD90*(1+INDEX('Annual Returns'!$B$4:$B$157,MATCH($A90+28,'Annual Returns'!$A$4:$A$157,0)))-Inputs!$B$2*Inputs!$B$3*(1+Inputs!$B$4)^28))</f>
        <v/>
      </c>
      <c r="AF90" s="16">
        <f>IF(OR(30&gt;Inputs!$B$5,$B90=""),"",MAX(0,AE90*(1+INDEX('Annual Returns'!$B$4:$B$157,MATCH($A90+29,'Annual Returns'!$A$4:$A$157,0)))-Inputs!$B$2*Inputs!$B$3*(1+Inputs!$B$4)^29))</f>
        <v/>
      </c>
      <c r="AG90" s="16">
        <f>IF(OR(31&gt;Inputs!$B$5,$B90=""),"",MAX(0,AF90*(1+INDEX('Annual Returns'!$B$4:$B$157,MATCH($A90+30,'Annual Returns'!$A$4:$A$157,0)))-Inputs!$B$2*Inputs!$B$3*(1+Inputs!$B$4)^30))</f>
        <v/>
      </c>
      <c r="AH90" s="16">
        <f>IF(OR(32&gt;Inputs!$B$5,$B90=""),"",MAX(0,AG90*(1+INDEX('Annual Returns'!$B$4:$B$157,MATCH($A90+31,'Annual Returns'!$A$4:$A$157,0)))-Inputs!$B$2*Inputs!$B$3*(1+Inputs!$B$4)^31))</f>
        <v/>
      </c>
      <c r="AI90" s="16">
        <f>IF(OR(33&gt;Inputs!$B$5,$B90=""),"",MAX(0,AH90*(1+INDEX('Annual Returns'!$B$4:$B$157,MATCH($A90+32,'Annual Returns'!$A$4:$A$157,0)))-Inputs!$B$2*Inputs!$B$3*(1+Inputs!$B$4)^32))</f>
        <v/>
      </c>
      <c r="AJ90" s="16">
        <f>IF(OR(34&gt;Inputs!$B$5,$B90=""),"",MAX(0,AI90*(1+INDEX('Annual Returns'!$B$4:$B$157,MATCH($A90+33,'Annual Returns'!$A$4:$A$157,0)))-Inputs!$B$2*Inputs!$B$3*(1+Inputs!$B$4)^33))</f>
        <v/>
      </c>
      <c r="AK90" s="16">
        <f>IF(OR(35&gt;Inputs!$B$5,$B90=""),"",MAX(0,AJ90*(1+INDEX('Annual Returns'!$B$4:$B$157,MATCH($A90+34,'Annual Returns'!$A$4:$A$157,0)))-Inputs!$B$2*Inputs!$B$3*(1+Inputs!$B$4)^34))</f>
        <v/>
      </c>
      <c r="AL90" s="16">
        <f>IF(OR(36&gt;Inputs!$B$5,$B90=""),"",MAX(0,AK90*(1+INDEX('Annual Returns'!$B$4:$B$157,MATCH($A90+35,'Annual Returns'!$A$4:$A$157,0)))-Inputs!$B$2*Inputs!$B$3*(1+Inputs!$B$4)^35))</f>
        <v/>
      </c>
      <c r="AM90" s="16">
        <f>IF(OR(37&gt;Inputs!$B$5,$B90=""),"",MAX(0,AL90*(1+INDEX('Annual Returns'!$B$4:$B$157,MATCH($A90+36,'Annual Returns'!$A$4:$A$157,0)))-Inputs!$B$2*Inputs!$B$3*(1+Inputs!$B$4)^36))</f>
        <v/>
      </c>
      <c r="AN90" s="16">
        <f>IF(OR(38&gt;Inputs!$B$5,$B90=""),"",MAX(0,AM90*(1+INDEX('Annual Returns'!$B$4:$B$157,MATCH($A90+37,'Annual Returns'!$A$4:$A$157,0)))-Inputs!$B$2*Inputs!$B$3*(1+Inputs!$B$4)^37))</f>
        <v/>
      </c>
      <c r="AO90" s="16">
        <f>IF(OR(39&gt;Inputs!$B$5,$B90=""),"",MAX(0,AN90*(1+INDEX('Annual Returns'!$B$4:$B$157,MATCH($A90+38,'Annual Returns'!$A$4:$A$157,0)))-Inputs!$B$2*Inputs!$B$3*(1+Inputs!$B$4)^38))</f>
        <v/>
      </c>
      <c r="AP90" s="16">
        <f>IF(OR(40&gt;Inputs!$B$5,$B90=""),"",MAX(0,AO90*(1+INDEX('Annual Returns'!$B$4:$B$157,MATCH($A90+39,'Annual Returns'!$A$4:$A$157,0)))-Inputs!$B$2*Inputs!$B$3*(1+Inputs!$B$4)^39))</f>
        <v/>
      </c>
      <c r="AQ90" s="16">
        <f>IF(OR(41&gt;Inputs!$B$5,$B90=""),"",MAX(0,AP90*(1+INDEX('Annual Returns'!$B$4:$B$157,MATCH($A90+40,'Annual Returns'!$A$4:$A$157,0)))-Inputs!$B$2*Inputs!$B$3*(1+Inputs!$B$4)^40))</f>
        <v/>
      </c>
      <c r="AR90" s="16">
        <f>IF(OR(42&gt;Inputs!$B$5,$B90=""),"",MAX(0,AQ90*(1+INDEX('Annual Returns'!$B$4:$B$157,MATCH($A90+41,'Annual Returns'!$A$4:$A$157,0)))-Inputs!$B$2*Inputs!$B$3*(1+Inputs!$B$4)^41))</f>
        <v/>
      </c>
      <c r="AS90" s="16">
        <f>IF(OR(43&gt;Inputs!$B$5,$B90=""),"",MAX(0,AR90*(1+INDEX('Annual Returns'!$B$4:$B$157,MATCH($A90+42,'Annual Returns'!$A$4:$A$157,0)))-Inputs!$B$2*Inputs!$B$3*(1+Inputs!$B$4)^42))</f>
        <v/>
      </c>
      <c r="AT90" s="16">
        <f>IF(OR(44&gt;Inputs!$B$5,$B90=""),"",MAX(0,AS90*(1+INDEX('Annual Returns'!$B$4:$B$157,MATCH($A90+43,'Annual Returns'!$A$4:$A$157,0)))-Inputs!$B$2*Inputs!$B$3*(1+Inputs!$B$4)^43))</f>
        <v/>
      </c>
      <c r="AU90" s="16">
        <f>IF(OR(45&gt;Inputs!$B$5,$B90=""),"",MAX(0,AT90*(1+INDEX('Annual Returns'!$B$4:$B$157,MATCH($A90+44,'Annual Returns'!$A$4:$A$157,0)))-Inputs!$B$2*Inputs!$B$3*(1+Inputs!$B$4)^44))</f>
        <v/>
      </c>
      <c r="AV90" s="16">
        <f>IF(OR(46&gt;Inputs!$B$5,$B90=""),"",MAX(0,AU90*(1+INDEX('Annual Returns'!$B$4:$B$157,MATCH($A90+45,'Annual Returns'!$A$4:$A$157,0)))-Inputs!$B$2*Inputs!$B$3*(1+Inputs!$B$4)^45))</f>
        <v/>
      </c>
      <c r="AW90" s="16">
        <f>IF(OR(47&gt;Inputs!$B$5,$B90=""),"",MAX(0,AV90*(1+INDEX('Annual Returns'!$B$4:$B$157,MATCH($A90+46,'Annual Returns'!$A$4:$A$157,0)))-Inputs!$B$2*Inputs!$B$3*(1+Inputs!$B$4)^46))</f>
        <v/>
      </c>
      <c r="AX90" s="16">
        <f>IF(OR(48&gt;Inputs!$B$5,$B90=""),"",MAX(0,AW90*(1+INDEX('Annual Returns'!$B$4:$B$157,MATCH($A90+47,'Annual Returns'!$A$4:$A$157,0)))-Inputs!$B$2*Inputs!$B$3*(1+Inputs!$B$4)^47))</f>
        <v/>
      </c>
      <c r="AY90" s="16">
        <f>IF(OR(49&gt;Inputs!$B$5,$B90=""),"",MAX(0,AX90*(1+INDEX('Annual Returns'!$B$4:$B$157,MATCH($A90+48,'Annual Returns'!$A$4:$A$157,0)))-Inputs!$B$2*Inputs!$B$3*(1+Inputs!$B$4)^48))</f>
        <v/>
      </c>
      <c r="AZ90" s="16">
        <f>IF(OR(50&gt;Inputs!$B$5,$B90=""),"",MAX(0,AY90*(1+INDEX('Annual Returns'!$B$4:$B$157,MATCH($A90+49,'Annual Returns'!$A$4:$A$157,0)))-Inputs!$B$2*Inputs!$B$3*(1+Inputs!$B$4)^49))</f>
        <v/>
      </c>
      <c r="BA90" s="16">
        <f>IF(B90="","",INDEX(C90:AZ90,Inputs!$B$5))</f>
        <v/>
      </c>
      <c r="BB90">
        <f>IF(BA90="","",IF(BA90&gt;0,1,0))</f>
        <v/>
      </c>
      <c r="BC90">
        <f>IF(BB90="","",IF(BB90=1,"",MATCH(0,C90:AZ90,0)))</f>
        <v/>
      </c>
    </row>
    <row r="91">
      <c r="A91" t="n">
        <v>1959</v>
      </c>
      <c r="B91" s="16">
        <f>IF(OR($A91+Inputs!$B$5-1&gt;Inputs!$B$7,Inputs!$B$5&gt;50),"",Inputs!$B$2)</f>
        <v/>
      </c>
      <c r="C91" s="16">
        <f>IF(OR(1&gt;Inputs!$B$5,$B91=""),"",MAX(0,B91*(1+INDEX('Annual Returns'!$B$4:$B$157,MATCH($A91+0,'Annual Returns'!$A$4:$A$157,0)))-Inputs!$B$2*Inputs!$B$3*(1+Inputs!$B$4)^0))</f>
        <v/>
      </c>
      <c r="D91" s="16">
        <f>IF(OR(2&gt;Inputs!$B$5,$B91=""),"",MAX(0,C91*(1+INDEX('Annual Returns'!$B$4:$B$157,MATCH($A91+1,'Annual Returns'!$A$4:$A$157,0)))-Inputs!$B$2*Inputs!$B$3*(1+Inputs!$B$4)^1))</f>
        <v/>
      </c>
      <c r="E91" s="16">
        <f>IF(OR(3&gt;Inputs!$B$5,$B91=""),"",MAX(0,D91*(1+INDEX('Annual Returns'!$B$4:$B$157,MATCH($A91+2,'Annual Returns'!$A$4:$A$157,0)))-Inputs!$B$2*Inputs!$B$3*(1+Inputs!$B$4)^2))</f>
        <v/>
      </c>
      <c r="F91" s="16">
        <f>IF(OR(4&gt;Inputs!$B$5,$B91=""),"",MAX(0,E91*(1+INDEX('Annual Returns'!$B$4:$B$157,MATCH($A91+3,'Annual Returns'!$A$4:$A$157,0)))-Inputs!$B$2*Inputs!$B$3*(1+Inputs!$B$4)^3))</f>
        <v/>
      </c>
      <c r="G91" s="16">
        <f>IF(OR(5&gt;Inputs!$B$5,$B91=""),"",MAX(0,F91*(1+INDEX('Annual Returns'!$B$4:$B$157,MATCH($A91+4,'Annual Returns'!$A$4:$A$157,0)))-Inputs!$B$2*Inputs!$B$3*(1+Inputs!$B$4)^4))</f>
        <v/>
      </c>
      <c r="H91" s="16">
        <f>IF(OR(6&gt;Inputs!$B$5,$B91=""),"",MAX(0,G91*(1+INDEX('Annual Returns'!$B$4:$B$157,MATCH($A91+5,'Annual Returns'!$A$4:$A$157,0)))-Inputs!$B$2*Inputs!$B$3*(1+Inputs!$B$4)^5))</f>
        <v/>
      </c>
      <c r="I91" s="16">
        <f>IF(OR(7&gt;Inputs!$B$5,$B91=""),"",MAX(0,H91*(1+INDEX('Annual Returns'!$B$4:$B$157,MATCH($A91+6,'Annual Returns'!$A$4:$A$157,0)))-Inputs!$B$2*Inputs!$B$3*(1+Inputs!$B$4)^6))</f>
        <v/>
      </c>
      <c r="J91" s="16">
        <f>IF(OR(8&gt;Inputs!$B$5,$B91=""),"",MAX(0,I91*(1+INDEX('Annual Returns'!$B$4:$B$157,MATCH($A91+7,'Annual Returns'!$A$4:$A$157,0)))-Inputs!$B$2*Inputs!$B$3*(1+Inputs!$B$4)^7))</f>
        <v/>
      </c>
      <c r="K91" s="16">
        <f>IF(OR(9&gt;Inputs!$B$5,$B91=""),"",MAX(0,J91*(1+INDEX('Annual Returns'!$B$4:$B$157,MATCH($A91+8,'Annual Returns'!$A$4:$A$157,0)))-Inputs!$B$2*Inputs!$B$3*(1+Inputs!$B$4)^8))</f>
        <v/>
      </c>
      <c r="L91" s="16">
        <f>IF(OR(10&gt;Inputs!$B$5,$B91=""),"",MAX(0,K91*(1+INDEX('Annual Returns'!$B$4:$B$157,MATCH($A91+9,'Annual Returns'!$A$4:$A$157,0)))-Inputs!$B$2*Inputs!$B$3*(1+Inputs!$B$4)^9))</f>
        <v/>
      </c>
      <c r="M91" s="16">
        <f>IF(OR(11&gt;Inputs!$B$5,$B91=""),"",MAX(0,L91*(1+INDEX('Annual Returns'!$B$4:$B$157,MATCH($A91+10,'Annual Returns'!$A$4:$A$157,0)))-Inputs!$B$2*Inputs!$B$3*(1+Inputs!$B$4)^10))</f>
        <v/>
      </c>
      <c r="N91" s="16">
        <f>IF(OR(12&gt;Inputs!$B$5,$B91=""),"",MAX(0,M91*(1+INDEX('Annual Returns'!$B$4:$B$157,MATCH($A91+11,'Annual Returns'!$A$4:$A$157,0)))-Inputs!$B$2*Inputs!$B$3*(1+Inputs!$B$4)^11))</f>
        <v/>
      </c>
      <c r="O91" s="16">
        <f>IF(OR(13&gt;Inputs!$B$5,$B91=""),"",MAX(0,N91*(1+INDEX('Annual Returns'!$B$4:$B$157,MATCH($A91+12,'Annual Returns'!$A$4:$A$157,0)))-Inputs!$B$2*Inputs!$B$3*(1+Inputs!$B$4)^12))</f>
        <v/>
      </c>
      <c r="P91" s="16">
        <f>IF(OR(14&gt;Inputs!$B$5,$B91=""),"",MAX(0,O91*(1+INDEX('Annual Returns'!$B$4:$B$157,MATCH($A91+13,'Annual Returns'!$A$4:$A$157,0)))-Inputs!$B$2*Inputs!$B$3*(1+Inputs!$B$4)^13))</f>
        <v/>
      </c>
      <c r="Q91" s="16">
        <f>IF(OR(15&gt;Inputs!$B$5,$B91=""),"",MAX(0,P91*(1+INDEX('Annual Returns'!$B$4:$B$157,MATCH($A91+14,'Annual Returns'!$A$4:$A$157,0)))-Inputs!$B$2*Inputs!$B$3*(1+Inputs!$B$4)^14))</f>
        <v/>
      </c>
      <c r="R91" s="16">
        <f>IF(OR(16&gt;Inputs!$B$5,$B91=""),"",MAX(0,Q91*(1+INDEX('Annual Returns'!$B$4:$B$157,MATCH($A91+15,'Annual Returns'!$A$4:$A$157,0)))-Inputs!$B$2*Inputs!$B$3*(1+Inputs!$B$4)^15))</f>
        <v/>
      </c>
      <c r="S91" s="16">
        <f>IF(OR(17&gt;Inputs!$B$5,$B91=""),"",MAX(0,R91*(1+INDEX('Annual Returns'!$B$4:$B$157,MATCH($A91+16,'Annual Returns'!$A$4:$A$157,0)))-Inputs!$B$2*Inputs!$B$3*(1+Inputs!$B$4)^16))</f>
        <v/>
      </c>
      <c r="T91" s="16">
        <f>IF(OR(18&gt;Inputs!$B$5,$B91=""),"",MAX(0,S91*(1+INDEX('Annual Returns'!$B$4:$B$157,MATCH($A91+17,'Annual Returns'!$A$4:$A$157,0)))-Inputs!$B$2*Inputs!$B$3*(1+Inputs!$B$4)^17))</f>
        <v/>
      </c>
      <c r="U91" s="16">
        <f>IF(OR(19&gt;Inputs!$B$5,$B91=""),"",MAX(0,T91*(1+INDEX('Annual Returns'!$B$4:$B$157,MATCH($A91+18,'Annual Returns'!$A$4:$A$157,0)))-Inputs!$B$2*Inputs!$B$3*(1+Inputs!$B$4)^18))</f>
        <v/>
      </c>
      <c r="V91" s="16">
        <f>IF(OR(20&gt;Inputs!$B$5,$B91=""),"",MAX(0,U91*(1+INDEX('Annual Returns'!$B$4:$B$157,MATCH($A91+19,'Annual Returns'!$A$4:$A$157,0)))-Inputs!$B$2*Inputs!$B$3*(1+Inputs!$B$4)^19))</f>
        <v/>
      </c>
      <c r="W91" s="16">
        <f>IF(OR(21&gt;Inputs!$B$5,$B91=""),"",MAX(0,V91*(1+INDEX('Annual Returns'!$B$4:$B$157,MATCH($A91+20,'Annual Returns'!$A$4:$A$157,0)))-Inputs!$B$2*Inputs!$B$3*(1+Inputs!$B$4)^20))</f>
        <v/>
      </c>
      <c r="X91" s="16">
        <f>IF(OR(22&gt;Inputs!$B$5,$B91=""),"",MAX(0,W91*(1+INDEX('Annual Returns'!$B$4:$B$157,MATCH($A91+21,'Annual Returns'!$A$4:$A$157,0)))-Inputs!$B$2*Inputs!$B$3*(1+Inputs!$B$4)^21))</f>
        <v/>
      </c>
      <c r="Y91" s="16">
        <f>IF(OR(23&gt;Inputs!$B$5,$B91=""),"",MAX(0,X91*(1+INDEX('Annual Returns'!$B$4:$B$157,MATCH($A91+22,'Annual Returns'!$A$4:$A$157,0)))-Inputs!$B$2*Inputs!$B$3*(1+Inputs!$B$4)^22))</f>
        <v/>
      </c>
      <c r="Z91" s="16">
        <f>IF(OR(24&gt;Inputs!$B$5,$B91=""),"",MAX(0,Y91*(1+INDEX('Annual Returns'!$B$4:$B$157,MATCH($A91+23,'Annual Returns'!$A$4:$A$157,0)))-Inputs!$B$2*Inputs!$B$3*(1+Inputs!$B$4)^23))</f>
        <v/>
      </c>
      <c r="AA91" s="16">
        <f>IF(OR(25&gt;Inputs!$B$5,$B91=""),"",MAX(0,Z91*(1+INDEX('Annual Returns'!$B$4:$B$157,MATCH($A91+24,'Annual Returns'!$A$4:$A$157,0)))-Inputs!$B$2*Inputs!$B$3*(1+Inputs!$B$4)^24))</f>
        <v/>
      </c>
      <c r="AB91" s="16">
        <f>IF(OR(26&gt;Inputs!$B$5,$B91=""),"",MAX(0,AA91*(1+INDEX('Annual Returns'!$B$4:$B$157,MATCH($A91+25,'Annual Returns'!$A$4:$A$157,0)))-Inputs!$B$2*Inputs!$B$3*(1+Inputs!$B$4)^25))</f>
        <v/>
      </c>
      <c r="AC91" s="16">
        <f>IF(OR(27&gt;Inputs!$B$5,$B91=""),"",MAX(0,AB91*(1+INDEX('Annual Returns'!$B$4:$B$157,MATCH($A91+26,'Annual Returns'!$A$4:$A$157,0)))-Inputs!$B$2*Inputs!$B$3*(1+Inputs!$B$4)^26))</f>
        <v/>
      </c>
      <c r="AD91" s="16">
        <f>IF(OR(28&gt;Inputs!$B$5,$B91=""),"",MAX(0,AC91*(1+INDEX('Annual Returns'!$B$4:$B$157,MATCH($A91+27,'Annual Returns'!$A$4:$A$157,0)))-Inputs!$B$2*Inputs!$B$3*(1+Inputs!$B$4)^27))</f>
        <v/>
      </c>
      <c r="AE91" s="16">
        <f>IF(OR(29&gt;Inputs!$B$5,$B91=""),"",MAX(0,AD91*(1+INDEX('Annual Returns'!$B$4:$B$157,MATCH($A91+28,'Annual Returns'!$A$4:$A$157,0)))-Inputs!$B$2*Inputs!$B$3*(1+Inputs!$B$4)^28))</f>
        <v/>
      </c>
      <c r="AF91" s="16">
        <f>IF(OR(30&gt;Inputs!$B$5,$B91=""),"",MAX(0,AE91*(1+INDEX('Annual Returns'!$B$4:$B$157,MATCH($A91+29,'Annual Returns'!$A$4:$A$157,0)))-Inputs!$B$2*Inputs!$B$3*(1+Inputs!$B$4)^29))</f>
        <v/>
      </c>
      <c r="AG91" s="16">
        <f>IF(OR(31&gt;Inputs!$B$5,$B91=""),"",MAX(0,AF91*(1+INDEX('Annual Returns'!$B$4:$B$157,MATCH($A91+30,'Annual Returns'!$A$4:$A$157,0)))-Inputs!$B$2*Inputs!$B$3*(1+Inputs!$B$4)^30))</f>
        <v/>
      </c>
      <c r="AH91" s="16">
        <f>IF(OR(32&gt;Inputs!$B$5,$B91=""),"",MAX(0,AG91*(1+INDEX('Annual Returns'!$B$4:$B$157,MATCH($A91+31,'Annual Returns'!$A$4:$A$157,0)))-Inputs!$B$2*Inputs!$B$3*(1+Inputs!$B$4)^31))</f>
        <v/>
      </c>
      <c r="AI91" s="16">
        <f>IF(OR(33&gt;Inputs!$B$5,$B91=""),"",MAX(0,AH91*(1+INDEX('Annual Returns'!$B$4:$B$157,MATCH($A91+32,'Annual Returns'!$A$4:$A$157,0)))-Inputs!$B$2*Inputs!$B$3*(1+Inputs!$B$4)^32))</f>
        <v/>
      </c>
      <c r="AJ91" s="16">
        <f>IF(OR(34&gt;Inputs!$B$5,$B91=""),"",MAX(0,AI91*(1+INDEX('Annual Returns'!$B$4:$B$157,MATCH($A91+33,'Annual Returns'!$A$4:$A$157,0)))-Inputs!$B$2*Inputs!$B$3*(1+Inputs!$B$4)^33))</f>
        <v/>
      </c>
      <c r="AK91" s="16">
        <f>IF(OR(35&gt;Inputs!$B$5,$B91=""),"",MAX(0,AJ91*(1+INDEX('Annual Returns'!$B$4:$B$157,MATCH($A91+34,'Annual Returns'!$A$4:$A$157,0)))-Inputs!$B$2*Inputs!$B$3*(1+Inputs!$B$4)^34))</f>
        <v/>
      </c>
      <c r="AL91" s="16">
        <f>IF(OR(36&gt;Inputs!$B$5,$B91=""),"",MAX(0,AK91*(1+INDEX('Annual Returns'!$B$4:$B$157,MATCH($A91+35,'Annual Returns'!$A$4:$A$157,0)))-Inputs!$B$2*Inputs!$B$3*(1+Inputs!$B$4)^35))</f>
        <v/>
      </c>
      <c r="AM91" s="16">
        <f>IF(OR(37&gt;Inputs!$B$5,$B91=""),"",MAX(0,AL91*(1+INDEX('Annual Returns'!$B$4:$B$157,MATCH($A91+36,'Annual Returns'!$A$4:$A$157,0)))-Inputs!$B$2*Inputs!$B$3*(1+Inputs!$B$4)^36))</f>
        <v/>
      </c>
      <c r="AN91" s="16">
        <f>IF(OR(38&gt;Inputs!$B$5,$B91=""),"",MAX(0,AM91*(1+INDEX('Annual Returns'!$B$4:$B$157,MATCH($A91+37,'Annual Returns'!$A$4:$A$157,0)))-Inputs!$B$2*Inputs!$B$3*(1+Inputs!$B$4)^37))</f>
        <v/>
      </c>
      <c r="AO91" s="16">
        <f>IF(OR(39&gt;Inputs!$B$5,$B91=""),"",MAX(0,AN91*(1+INDEX('Annual Returns'!$B$4:$B$157,MATCH($A91+38,'Annual Returns'!$A$4:$A$157,0)))-Inputs!$B$2*Inputs!$B$3*(1+Inputs!$B$4)^38))</f>
        <v/>
      </c>
      <c r="AP91" s="16">
        <f>IF(OR(40&gt;Inputs!$B$5,$B91=""),"",MAX(0,AO91*(1+INDEX('Annual Returns'!$B$4:$B$157,MATCH($A91+39,'Annual Returns'!$A$4:$A$157,0)))-Inputs!$B$2*Inputs!$B$3*(1+Inputs!$B$4)^39))</f>
        <v/>
      </c>
      <c r="AQ91" s="16">
        <f>IF(OR(41&gt;Inputs!$B$5,$B91=""),"",MAX(0,AP91*(1+INDEX('Annual Returns'!$B$4:$B$157,MATCH($A91+40,'Annual Returns'!$A$4:$A$157,0)))-Inputs!$B$2*Inputs!$B$3*(1+Inputs!$B$4)^40))</f>
        <v/>
      </c>
      <c r="AR91" s="16">
        <f>IF(OR(42&gt;Inputs!$B$5,$B91=""),"",MAX(0,AQ91*(1+INDEX('Annual Returns'!$B$4:$B$157,MATCH($A91+41,'Annual Returns'!$A$4:$A$157,0)))-Inputs!$B$2*Inputs!$B$3*(1+Inputs!$B$4)^41))</f>
        <v/>
      </c>
      <c r="AS91" s="16">
        <f>IF(OR(43&gt;Inputs!$B$5,$B91=""),"",MAX(0,AR91*(1+INDEX('Annual Returns'!$B$4:$B$157,MATCH($A91+42,'Annual Returns'!$A$4:$A$157,0)))-Inputs!$B$2*Inputs!$B$3*(1+Inputs!$B$4)^42))</f>
        <v/>
      </c>
      <c r="AT91" s="16">
        <f>IF(OR(44&gt;Inputs!$B$5,$B91=""),"",MAX(0,AS91*(1+INDEX('Annual Returns'!$B$4:$B$157,MATCH($A91+43,'Annual Returns'!$A$4:$A$157,0)))-Inputs!$B$2*Inputs!$B$3*(1+Inputs!$B$4)^43))</f>
        <v/>
      </c>
      <c r="AU91" s="16">
        <f>IF(OR(45&gt;Inputs!$B$5,$B91=""),"",MAX(0,AT91*(1+INDEX('Annual Returns'!$B$4:$B$157,MATCH($A91+44,'Annual Returns'!$A$4:$A$157,0)))-Inputs!$B$2*Inputs!$B$3*(1+Inputs!$B$4)^44))</f>
        <v/>
      </c>
      <c r="AV91" s="16">
        <f>IF(OR(46&gt;Inputs!$B$5,$B91=""),"",MAX(0,AU91*(1+INDEX('Annual Returns'!$B$4:$B$157,MATCH($A91+45,'Annual Returns'!$A$4:$A$157,0)))-Inputs!$B$2*Inputs!$B$3*(1+Inputs!$B$4)^45))</f>
        <v/>
      </c>
      <c r="AW91" s="16">
        <f>IF(OR(47&gt;Inputs!$B$5,$B91=""),"",MAX(0,AV91*(1+INDEX('Annual Returns'!$B$4:$B$157,MATCH($A91+46,'Annual Returns'!$A$4:$A$157,0)))-Inputs!$B$2*Inputs!$B$3*(1+Inputs!$B$4)^46))</f>
        <v/>
      </c>
      <c r="AX91" s="16">
        <f>IF(OR(48&gt;Inputs!$B$5,$B91=""),"",MAX(0,AW91*(1+INDEX('Annual Returns'!$B$4:$B$157,MATCH($A91+47,'Annual Returns'!$A$4:$A$157,0)))-Inputs!$B$2*Inputs!$B$3*(1+Inputs!$B$4)^47))</f>
        <v/>
      </c>
      <c r="AY91" s="16">
        <f>IF(OR(49&gt;Inputs!$B$5,$B91=""),"",MAX(0,AX91*(1+INDEX('Annual Returns'!$B$4:$B$157,MATCH($A91+48,'Annual Returns'!$A$4:$A$157,0)))-Inputs!$B$2*Inputs!$B$3*(1+Inputs!$B$4)^48))</f>
        <v/>
      </c>
      <c r="AZ91" s="16">
        <f>IF(OR(50&gt;Inputs!$B$5,$B91=""),"",MAX(0,AY91*(1+INDEX('Annual Returns'!$B$4:$B$157,MATCH($A91+49,'Annual Returns'!$A$4:$A$157,0)))-Inputs!$B$2*Inputs!$B$3*(1+Inputs!$B$4)^49))</f>
        <v/>
      </c>
      <c r="BA91" s="16">
        <f>IF(B91="","",INDEX(C91:AZ91,Inputs!$B$5))</f>
        <v/>
      </c>
      <c r="BB91">
        <f>IF(BA91="","",IF(BA91&gt;0,1,0))</f>
        <v/>
      </c>
      <c r="BC91">
        <f>IF(BB91="","",IF(BB91=1,"",MATCH(0,C91:AZ91,0)))</f>
        <v/>
      </c>
    </row>
    <row r="92">
      <c r="A92" t="n">
        <v>1960</v>
      </c>
      <c r="B92" s="16">
        <f>IF(OR($A92+Inputs!$B$5-1&gt;Inputs!$B$7,Inputs!$B$5&gt;50),"",Inputs!$B$2)</f>
        <v/>
      </c>
      <c r="C92" s="16">
        <f>IF(OR(1&gt;Inputs!$B$5,$B92=""),"",MAX(0,B92*(1+INDEX('Annual Returns'!$B$4:$B$157,MATCH($A92+0,'Annual Returns'!$A$4:$A$157,0)))-Inputs!$B$2*Inputs!$B$3*(1+Inputs!$B$4)^0))</f>
        <v/>
      </c>
      <c r="D92" s="16">
        <f>IF(OR(2&gt;Inputs!$B$5,$B92=""),"",MAX(0,C92*(1+INDEX('Annual Returns'!$B$4:$B$157,MATCH($A92+1,'Annual Returns'!$A$4:$A$157,0)))-Inputs!$B$2*Inputs!$B$3*(1+Inputs!$B$4)^1))</f>
        <v/>
      </c>
      <c r="E92" s="16">
        <f>IF(OR(3&gt;Inputs!$B$5,$B92=""),"",MAX(0,D92*(1+INDEX('Annual Returns'!$B$4:$B$157,MATCH($A92+2,'Annual Returns'!$A$4:$A$157,0)))-Inputs!$B$2*Inputs!$B$3*(1+Inputs!$B$4)^2))</f>
        <v/>
      </c>
      <c r="F92" s="16">
        <f>IF(OR(4&gt;Inputs!$B$5,$B92=""),"",MAX(0,E92*(1+INDEX('Annual Returns'!$B$4:$B$157,MATCH($A92+3,'Annual Returns'!$A$4:$A$157,0)))-Inputs!$B$2*Inputs!$B$3*(1+Inputs!$B$4)^3))</f>
        <v/>
      </c>
      <c r="G92" s="16">
        <f>IF(OR(5&gt;Inputs!$B$5,$B92=""),"",MAX(0,F92*(1+INDEX('Annual Returns'!$B$4:$B$157,MATCH($A92+4,'Annual Returns'!$A$4:$A$157,0)))-Inputs!$B$2*Inputs!$B$3*(1+Inputs!$B$4)^4))</f>
        <v/>
      </c>
      <c r="H92" s="16">
        <f>IF(OR(6&gt;Inputs!$B$5,$B92=""),"",MAX(0,G92*(1+INDEX('Annual Returns'!$B$4:$B$157,MATCH($A92+5,'Annual Returns'!$A$4:$A$157,0)))-Inputs!$B$2*Inputs!$B$3*(1+Inputs!$B$4)^5))</f>
        <v/>
      </c>
      <c r="I92" s="16">
        <f>IF(OR(7&gt;Inputs!$B$5,$B92=""),"",MAX(0,H92*(1+INDEX('Annual Returns'!$B$4:$B$157,MATCH($A92+6,'Annual Returns'!$A$4:$A$157,0)))-Inputs!$B$2*Inputs!$B$3*(1+Inputs!$B$4)^6))</f>
        <v/>
      </c>
      <c r="J92" s="16">
        <f>IF(OR(8&gt;Inputs!$B$5,$B92=""),"",MAX(0,I92*(1+INDEX('Annual Returns'!$B$4:$B$157,MATCH($A92+7,'Annual Returns'!$A$4:$A$157,0)))-Inputs!$B$2*Inputs!$B$3*(1+Inputs!$B$4)^7))</f>
        <v/>
      </c>
      <c r="K92" s="16">
        <f>IF(OR(9&gt;Inputs!$B$5,$B92=""),"",MAX(0,J92*(1+INDEX('Annual Returns'!$B$4:$B$157,MATCH($A92+8,'Annual Returns'!$A$4:$A$157,0)))-Inputs!$B$2*Inputs!$B$3*(1+Inputs!$B$4)^8))</f>
        <v/>
      </c>
      <c r="L92" s="16">
        <f>IF(OR(10&gt;Inputs!$B$5,$B92=""),"",MAX(0,K92*(1+INDEX('Annual Returns'!$B$4:$B$157,MATCH($A92+9,'Annual Returns'!$A$4:$A$157,0)))-Inputs!$B$2*Inputs!$B$3*(1+Inputs!$B$4)^9))</f>
        <v/>
      </c>
      <c r="M92" s="16">
        <f>IF(OR(11&gt;Inputs!$B$5,$B92=""),"",MAX(0,L92*(1+INDEX('Annual Returns'!$B$4:$B$157,MATCH($A92+10,'Annual Returns'!$A$4:$A$157,0)))-Inputs!$B$2*Inputs!$B$3*(1+Inputs!$B$4)^10))</f>
        <v/>
      </c>
      <c r="N92" s="16">
        <f>IF(OR(12&gt;Inputs!$B$5,$B92=""),"",MAX(0,M92*(1+INDEX('Annual Returns'!$B$4:$B$157,MATCH($A92+11,'Annual Returns'!$A$4:$A$157,0)))-Inputs!$B$2*Inputs!$B$3*(1+Inputs!$B$4)^11))</f>
        <v/>
      </c>
      <c r="O92" s="16">
        <f>IF(OR(13&gt;Inputs!$B$5,$B92=""),"",MAX(0,N92*(1+INDEX('Annual Returns'!$B$4:$B$157,MATCH($A92+12,'Annual Returns'!$A$4:$A$157,0)))-Inputs!$B$2*Inputs!$B$3*(1+Inputs!$B$4)^12))</f>
        <v/>
      </c>
      <c r="P92" s="16">
        <f>IF(OR(14&gt;Inputs!$B$5,$B92=""),"",MAX(0,O92*(1+INDEX('Annual Returns'!$B$4:$B$157,MATCH($A92+13,'Annual Returns'!$A$4:$A$157,0)))-Inputs!$B$2*Inputs!$B$3*(1+Inputs!$B$4)^13))</f>
        <v/>
      </c>
      <c r="Q92" s="16">
        <f>IF(OR(15&gt;Inputs!$B$5,$B92=""),"",MAX(0,P92*(1+INDEX('Annual Returns'!$B$4:$B$157,MATCH($A92+14,'Annual Returns'!$A$4:$A$157,0)))-Inputs!$B$2*Inputs!$B$3*(1+Inputs!$B$4)^14))</f>
        <v/>
      </c>
      <c r="R92" s="16">
        <f>IF(OR(16&gt;Inputs!$B$5,$B92=""),"",MAX(0,Q92*(1+INDEX('Annual Returns'!$B$4:$B$157,MATCH($A92+15,'Annual Returns'!$A$4:$A$157,0)))-Inputs!$B$2*Inputs!$B$3*(1+Inputs!$B$4)^15))</f>
        <v/>
      </c>
      <c r="S92" s="16">
        <f>IF(OR(17&gt;Inputs!$B$5,$B92=""),"",MAX(0,R92*(1+INDEX('Annual Returns'!$B$4:$B$157,MATCH($A92+16,'Annual Returns'!$A$4:$A$157,0)))-Inputs!$B$2*Inputs!$B$3*(1+Inputs!$B$4)^16))</f>
        <v/>
      </c>
      <c r="T92" s="16">
        <f>IF(OR(18&gt;Inputs!$B$5,$B92=""),"",MAX(0,S92*(1+INDEX('Annual Returns'!$B$4:$B$157,MATCH($A92+17,'Annual Returns'!$A$4:$A$157,0)))-Inputs!$B$2*Inputs!$B$3*(1+Inputs!$B$4)^17))</f>
        <v/>
      </c>
      <c r="U92" s="16">
        <f>IF(OR(19&gt;Inputs!$B$5,$B92=""),"",MAX(0,T92*(1+INDEX('Annual Returns'!$B$4:$B$157,MATCH($A92+18,'Annual Returns'!$A$4:$A$157,0)))-Inputs!$B$2*Inputs!$B$3*(1+Inputs!$B$4)^18))</f>
        <v/>
      </c>
      <c r="V92" s="16">
        <f>IF(OR(20&gt;Inputs!$B$5,$B92=""),"",MAX(0,U92*(1+INDEX('Annual Returns'!$B$4:$B$157,MATCH($A92+19,'Annual Returns'!$A$4:$A$157,0)))-Inputs!$B$2*Inputs!$B$3*(1+Inputs!$B$4)^19))</f>
        <v/>
      </c>
      <c r="W92" s="16">
        <f>IF(OR(21&gt;Inputs!$B$5,$B92=""),"",MAX(0,V92*(1+INDEX('Annual Returns'!$B$4:$B$157,MATCH($A92+20,'Annual Returns'!$A$4:$A$157,0)))-Inputs!$B$2*Inputs!$B$3*(1+Inputs!$B$4)^20))</f>
        <v/>
      </c>
      <c r="X92" s="16">
        <f>IF(OR(22&gt;Inputs!$B$5,$B92=""),"",MAX(0,W92*(1+INDEX('Annual Returns'!$B$4:$B$157,MATCH($A92+21,'Annual Returns'!$A$4:$A$157,0)))-Inputs!$B$2*Inputs!$B$3*(1+Inputs!$B$4)^21))</f>
        <v/>
      </c>
      <c r="Y92" s="16">
        <f>IF(OR(23&gt;Inputs!$B$5,$B92=""),"",MAX(0,X92*(1+INDEX('Annual Returns'!$B$4:$B$157,MATCH($A92+22,'Annual Returns'!$A$4:$A$157,0)))-Inputs!$B$2*Inputs!$B$3*(1+Inputs!$B$4)^22))</f>
        <v/>
      </c>
      <c r="Z92" s="16">
        <f>IF(OR(24&gt;Inputs!$B$5,$B92=""),"",MAX(0,Y92*(1+INDEX('Annual Returns'!$B$4:$B$157,MATCH($A92+23,'Annual Returns'!$A$4:$A$157,0)))-Inputs!$B$2*Inputs!$B$3*(1+Inputs!$B$4)^23))</f>
        <v/>
      </c>
      <c r="AA92" s="16">
        <f>IF(OR(25&gt;Inputs!$B$5,$B92=""),"",MAX(0,Z92*(1+INDEX('Annual Returns'!$B$4:$B$157,MATCH($A92+24,'Annual Returns'!$A$4:$A$157,0)))-Inputs!$B$2*Inputs!$B$3*(1+Inputs!$B$4)^24))</f>
        <v/>
      </c>
      <c r="AB92" s="16">
        <f>IF(OR(26&gt;Inputs!$B$5,$B92=""),"",MAX(0,AA92*(1+INDEX('Annual Returns'!$B$4:$B$157,MATCH($A92+25,'Annual Returns'!$A$4:$A$157,0)))-Inputs!$B$2*Inputs!$B$3*(1+Inputs!$B$4)^25))</f>
        <v/>
      </c>
      <c r="AC92" s="16">
        <f>IF(OR(27&gt;Inputs!$B$5,$B92=""),"",MAX(0,AB92*(1+INDEX('Annual Returns'!$B$4:$B$157,MATCH($A92+26,'Annual Returns'!$A$4:$A$157,0)))-Inputs!$B$2*Inputs!$B$3*(1+Inputs!$B$4)^26))</f>
        <v/>
      </c>
      <c r="AD92" s="16">
        <f>IF(OR(28&gt;Inputs!$B$5,$B92=""),"",MAX(0,AC92*(1+INDEX('Annual Returns'!$B$4:$B$157,MATCH($A92+27,'Annual Returns'!$A$4:$A$157,0)))-Inputs!$B$2*Inputs!$B$3*(1+Inputs!$B$4)^27))</f>
        <v/>
      </c>
      <c r="AE92" s="16">
        <f>IF(OR(29&gt;Inputs!$B$5,$B92=""),"",MAX(0,AD92*(1+INDEX('Annual Returns'!$B$4:$B$157,MATCH($A92+28,'Annual Returns'!$A$4:$A$157,0)))-Inputs!$B$2*Inputs!$B$3*(1+Inputs!$B$4)^28))</f>
        <v/>
      </c>
      <c r="AF92" s="16">
        <f>IF(OR(30&gt;Inputs!$B$5,$B92=""),"",MAX(0,AE92*(1+INDEX('Annual Returns'!$B$4:$B$157,MATCH($A92+29,'Annual Returns'!$A$4:$A$157,0)))-Inputs!$B$2*Inputs!$B$3*(1+Inputs!$B$4)^29))</f>
        <v/>
      </c>
      <c r="AG92" s="16">
        <f>IF(OR(31&gt;Inputs!$B$5,$B92=""),"",MAX(0,AF92*(1+INDEX('Annual Returns'!$B$4:$B$157,MATCH($A92+30,'Annual Returns'!$A$4:$A$157,0)))-Inputs!$B$2*Inputs!$B$3*(1+Inputs!$B$4)^30))</f>
        <v/>
      </c>
      <c r="AH92" s="16">
        <f>IF(OR(32&gt;Inputs!$B$5,$B92=""),"",MAX(0,AG92*(1+INDEX('Annual Returns'!$B$4:$B$157,MATCH($A92+31,'Annual Returns'!$A$4:$A$157,0)))-Inputs!$B$2*Inputs!$B$3*(1+Inputs!$B$4)^31))</f>
        <v/>
      </c>
      <c r="AI92" s="16">
        <f>IF(OR(33&gt;Inputs!$B$5,$B92=""),"",MAX(0,AH92*(1+INDEX('Annual Returns'!$B$4:$B$157,MATCH($A92+32,'Annual Returns'!$A$4:$A$157,0)))-Inputs!$B$2*Inputs!$B$3*(1+Inputs!$B$4)^32))</f>
        <v/>
      </c>
      <c r="AJ92" s="16">
        <f>IF(OR(34&gt;Inputs!$B$5,$B92=""),"",MAX(0,AI92*(1+INDEX('Annual Returns'!$B$4:$B$157,MATCH($A92+33,'Annual Returns'!$A$4:$A$157,0)))-Inputs!$B$2*Inputs!$B$3*(1+Inputs!$B$4)^33))</f>
        <v/>
      </c>
      <c r="AK92" s="16">
        <f>IF(OR(35&gt;Inputs!$B$5,$B92=""),"",MAX(0,AJ92*(1+INDEX('Annual Returns'!$B$4:$B$157,MATCH($A92+34,'Annual Returns'!$A$4:$A$157,0)))-Inputs!$B$2*Inputs!$B$3*(1+Inputs!$B$4)^34))</f>
        <v/>
      </c>
      <c r="AL92" s="16">
        <f>IF(OR(36&gt;Inputs!$B$5,$B92=""),"",MAX(0,AK92*(1+INDEX('Annual Returns'!$B$4:$B$157,MATCH($A92+35,'Annual Returns'!$A$4:$A$157,0)))-Inputs!$B$2*Inputs!$B$3*(1+Inputs!$B$4)^35))</f>
        <v/>
      </c>
      <c r="AM92" s="16">
        <f>IF(OR(37&gt;Inputs!$B$5,$B92=""),"",MAX(0,AL92*(1+INDEX('Annual Returns'!$B$4:$B$157,MATCH($A92+36,'Annual Returns'!$A$4:$A$157,0)))-Inputs!$B$2*Inputs!$B$3*(1+Inputs!$B$4)^36))</f>
        <v/>
      </c>
      <c r="AN92" s="16">
        <f>IF(OR(38&gt;Inputs!$B$5,$B92=""),"",MAX(0,AM92*(1+INDEX('Annual Returns'!$B$4:$B$157,MATCH($A92+37,'Annual Returns'!$A$4:$A$157,0)))-Inputs!$B$2*Inputs!$B$3*(1+Inputs!$B$4)^37))</f>
        <v/>
      </c>
      <c r="AO92" s="16">
        <f>IF(OR(39&gt;Inputs!$B$5,$B92=""),"",MAX(0,AN92*(1+INDEX('Annual Returns'!$B$4:$B$157,MATCH($A92+38,'Annual Returns'!$A$4:$A$157,0)))-Inputs!$B$2*Inputs!$B$3*(1+Inputs!$B$4)^38))</f>
        <v/>
      </c>
      <c r="AP92" s="16">
        <f>IF(OR(40&gt;Inputs!$B$5,$B92=""),"",MAX(0,AO92*(1+INDEX('Annual Returns'!$B$4:$B$157,MATCH($A92+39,'Annual Returns'!$A$4:$A$157,0)))-Inputs!$B$2*Inputs!$B$3*(1+Inputs!$B$4)^39))</f>
        <v/>
      </c>
      <c r="AQ92" s="16">
        <f>IF(OR(41&gt;Inputs!$B$5,$B92=""),"",MAX(0,AP92*(1+INDEX('Annual Returns'!$B$4:$B$157,MATCH($A92+40,'Annual Returns'!$A$4:$A$157,0)))-Inputs!$B$2*Inputs!$B$3*(1+Inputs!$B$4)^40))</f>
        <v/>
      </c>
      <c r="AR92" s="16">
        <f>IF(OR(42&gt;Inputs!$B$5,$B92=""),"",MAX(0,AQ92*(1+INDEX('Annual Returns'!$B$4:$B$157,MATCH($A92+41,'Annual Returns'!$A$4:$A$157,0)))-Inputs!$B$2*Inputs!$B$3*(1+Inputs!$B$4)^41))</f>
        <v/>
      </c>
      <c r="AS92" s="16">
        <f>IF(OR(43&gt;Inputs!$B$5,$B92=""),"",MAX(0,AR92*(1+INDEX('Annual Returns'!$B$4:$B$157,MATCH($A92+42,'Annual Returns'!$A$4:$A$157,0)))-Inputs!$B$2*Inputs!$B$3*(1+Inputs!$B$4)^42))</f>
        <v/>
      </c>
      <c r="AT92" s="16">
        <f>IF(OR(44&gt;Inputs!$B$5,$B92=""),"",MAX(0,AS92*(1+INDEX('Annual Returns'!$B$4:$B$157,MATCH($A92+43,'Annual Returns'!$A$4:$A$157,0)))-Inputs!$B$2*Inputs!$B$3*(1+Inputs!$B$4)^43))</f>
        <v/>
      </c>
      <c r="AU92" s="16">
        <f>IF(OR(45&gt;Inputs!$B$5,$B92=""),"",MAX(0,AT92*(1+INDEX('Annual Returns'!$B$4:$B$157,MATCH($A92+44,'Annual Returns'!$A$4:$A$157,0)))-Inputs!$B$2*Inputs!$B$3*(1+Inputs!$B$4)^44))</f>
        <v/>
      </c>
      <c r="AV92" s="16">
        <f>IF(OR(46&gt;Inputs!$B$5,$B92=""),"",MAX(0,AU92*(1+INDEX('Annual Returns'!$B$4:$B$157,MATCH($A92+45,'Annual Returns'!$A$4:$A$157,0)))-Inputs!$B$2*Inputs!$B$3*(1+Inputs!$B$4)^45))</f>
        <v/>
      </c>
      <c r="AW92" s="16">
        <f>IF(OR(47&gt;Inputs!$B$5,$B92=""),"",MAX(0,AV92*(1+INDEX('Annual Returns'!$B$4:$B$157,MATCH($A92+46,'Annual Returns'!$A$4:$A$157,0)))-Inputs!$B$2*Inputs!$B$3*(1+Inputs!$B$4)^46))</f>
        <v/>
      </c>
      <c r="AX92" s="16">
        <f>IF(OR(48&gt;Inputs!$B$5,$B92=""),"",MAX(0,AW92*(1+INDEX('Annual Returns'!$B$4:$B$157,MATCH($A92+47,'Annual Returns'!$A$4:$A$157,0)))-Inputs!$B$2*Inputs!$B$3*(1+Inputs!$B$4)^47))</f>
        <v/>
      </c>
      <c r="AY92" s="16">
        <f>IF(OR(49&gt;Inputs!$B$5,$B92=""),"",MAX(0,AX92*(1+INDEX('Annual Returns'!$B$4:$B$157,MATCH($A92+48,'Annual Returns'!$A$4:$A$157,0)))-Inputs!$B$2*Inputs!$B$3*(1+Inputs!$B$4)^48))</f>
        <v/>
      </c>
      <c r="AZ92" s="16">
        <f>IF(OR(50&gt;Inputs!$B$5,$B92=""),"",MAX(0,AY92*(1+INDEX('Annual Returns'!$B$4:$B$157,MATCH($A92+49,'Annual Returns'!$A$4:$A$157,0)))-Inputs!$B$2*Inputs!$B$3*(1+Inputs!$B$4)^49))</f>
        <v/>
      </c>
      <c r="BA92" s="16">
        <f>IF(B92="","",INDEX(C92:AZ92,Inputs!$B$5))</f>
        <v/>
      </c>
      <c r="BB92">
        <f>IF(BA92="","",IF(BA92&gt;0,1,0))</f>
        <v/>
      </c>
      <c r="BC92">
        <f>IF(BB92="","",IF(BB92=1,"",MATCH(0,C92:AZ92,0)))</f>
        <v/>
      </c>
    </row>
    <row r="93">
      <c r="A93" t="n">
        <v>1961</v>
      </c>
      <c r="B93" s="16">
        <f>IF(OR($A93+Inputs!$B$5-1&gt;Inputs!$B$7,Inputs!$B$5&gt;50),"",Inputs!$B$2)</f>
        <v/>
      </c>
      <c r="C93" s="16">
        <f>IF(OR(1&gt;Inputs!$B$5,$B93=""),"",MAX(0,B93*(1+INDEX('Annual Returns'!$B$4:$B$157,MATCH($A93+0,'Annual Returns'!$A$4:$A$157,0)))-Inputs!$B$2*Inputs!$B$3*(1+Inputs!$B$4)^0))</f>
        <v/>
      </c>
      <c r="D93" s="16">
        <f>IF(OR(2&gt;Inputs!$B$5,$B93=""),"",MAX(0,C93*(1+INDEX('Annual Returns'!$B$4:$B$157,MATCH($A93+1,'Annual Returns'!$A$4:$A$157,0)))-Inputs!$B$2*Inputs!$B$3*(1+Inputs!$B$4)^1))</f>
        <v/>
      </c>
      <c r="E93" s="16">
        <f>IF(OR(3&gt;Inputs!$B$5,$B93=""),"",MAX(0,D93*(1+INDEX('Annual Returns'!$B$4:$B$157,MATCH($A93+2,'Annual Returns'!$A$4:$A$157,0)))-Inputs!$B$2*Inputs!$B$3*(1+Inputs!$B$4)^2))</f>
        <v/>
      </c>
      <c r="F93" s="16">
        <f>IF(OR(4&gt;Inputs!$B$5,$B93=""),"",MAX(0,E93*(1+INDEX('Annual Returns'!$B$4:$B$157,MATCH($A93+3,'Annual Returns'!$A$4:$A$157,0)))-Inputs!$B$2*Inputs!$B$3*(1+Inputs!$B$4)^3))</f>
        <v/>
      </c>
      <c r="G93" s="16">
        <f>IF(OR(5&gt;Inputs!$B$5,$B93=""),"",MAX(0,F93*(1+INDEX('Annual Returns'!$B$4:$B$157,MATCH($A93+4,'Annual Returns'!$A$4:$A$157,0)))-Inputs!$B$2*Inputs!$B$3*(1+Inputs!$B$4)^4))</f>
        <v/>
      </c>
      <c r="H93" s="16">
        <f>IF(OR(6&gt;Inputs!$B$5,$B93=""),"",MAX(0,G93*(1+INDEX('Annual Returns'!$B$4:$B$157,MATCH($A93+5,'Annual Returns'!$A$4:$A$157,0)))-Inputs!$B$2*Inputs!$B$3*(1+Inputs!$B$4)^5))</f>
        <v/>
      </c>
      <c r="I93" s="16">
        <f>IF(OR(7&gt;Inputs!$B$5,$B93=""),"",MAX(0,H93*(1+INDEX('Annual Returns'!$B$4:$B$157,MATCH($A93+6,'Annual Returns'!$A$4:$A$157,0)))-Inputs!$B$2*Inputs!$B$3*(1+Inputs!$B$4)^6))</f>
        <v/>
      </c>
      <c r="J93" s="16">
        <f>IF(OR(8&gt;Inputs!$B$5,$B93=""),"",MAX(0,I93*(1+INDEX('Annual Returns'!$B$4:$B$157,MATCH($A93+7,'Annual Returns'!$A$4:$A$157,0)))-Inputs!$B$2*Inputs!$B$3*(1+Inputs!$B$4)^7))</f>
        <v/>
      </c>
      <c r="K93" s="16">
        <f>IF(OR(9&gt;Inputs!$B$5,$B93=""),"",MAX(0,J93*(1+INDEX('Annual Returns'!$B$4:$B$157,MATCH($A93+8,'Annual Returns'!$A$4:$A$157,0)))-Inputs!$B$2*Inputs!$B$3*(1+Inputs!$B$4)^8))</f>
        <v/>
      </c>
      <c r="L93" s="16">
        <f>IF(OR(10&gt;Inputs!$B$5,$B93=""),"",MAX(0,K93*(1+INDEX('Annual Returns'!$B$4:$B$157,MATCH($A93+9,'Annual Returns'!$A$4:$A$157,0)))-Inputs!$B$2*Inputs!$B$3*(1+Inputs!$B$4)^9))</f>
        <v/>
      </c>
      <c r="M93" s="16">
        <f>IF(OR(11&gt;Inputs!$B$5,$B93=""),"",MAX(0,L93*(1+INDEX('Annual Returns'!$B$4:$B$157,MATCH($A93+10,'Annual Returns'!$A$4:$A$157,0)))-Inputs!$B$2*Inputs!$B$3*(1+Inputs!$B$4)^10))</f>
        <v/>
      </c>
      <c r="N93" s="16">
        <f>IF(OR(12&gt;Inputs!$B$5,$B93=""),"",MAX(0,M93*(1+INDEX('Annual Returns'!$B$4:$B$157,MATCH($A93+11,'Annual Returns'!$A$4:$A$157,0)))-Inputs!$B$2*Inputs!$B$3*(1+Inputs!$B$4)^11))</f>
        <v/>
      </c>
      <c r="O93" s="16">
        <f>IF(OR(13&gt;Inputs!$B$5,$B93=""),"",MAX(0,N93*(1+INDEX('Annual Returns'!$B$4:$B$157,MATCH($A93+12,'Annual Returns'!$A$4:$A$157,0)))-Inputs!$B$2*Inputs!$B$3*(1+Inputs!$B$4)^12))</f>
        <v/>
      </c>
      <c r="P93" s="16">
        <f>IF(OR(14&gt;Inputs!$B$5,$B93=""),"",MAX(0,O93*(1+INDEX('Annual Returns'!$B$4:$B$157,MATCH($A93+13,'Annual Returns'!$A$4:$A$157,0)))-Inputs!$B$2*Inputs!$B$3*(1+Inputs!$B$4)^13))</f>
        <v/>
      </c>
      <c r="Q93" s="16">
        <f>IF(OR(15&gt;Inputs!$B$5,$B93=""),"",MAX(0,P93*(1+INDEX('Annual Returns'!$B$4:$B$157,MATCH($A93+14,'Annual Returns'!$A$4:$A$157,0)))-Inputs!$B$2*Inputs!$B$3*(1+Inputs!$B$4)^14))</f>
        <v/>
      </c>
      <c r="R93" s="16">
        <f>IF(OR(16&gt;Inputs!$B$5,$B93=""),"",MAX(0,Q93*(1+INDEX('Annual Returns'!$B$4:$B$157,MATCH($A93+15,'Annual Returns'!$A$4:$A$157,0)))-Inputs!$B$2*Inputs!$B$3*(1+Inputs!$B$4)^15))</f>
        <v/>
      </c>
      <c r="S93" s="16">
        <f>IF(OR(17&gt;Inputs!$B$5,$B93=""),"",MAX(0,R93*(1+INDEX('Annual Returns'!$B$4:$B$157,MATCH($A93+16,'Annual Returns'!$A$4:$A$157,0)))-Inputs!$B$2*Inputs!$B$3*(1+Inputs!$B$4)^16))</f>
        <v/>
      </c>
      <c r="T93" s="16">
        <f>IF(OR(18&gt;Inputs!$B$5,$B93=""),"",MAX(0,S93*(1+INDEX('Annual Returns'!$B$4:$B$157,MATCH($A93+17,'Annual Returns'!$A$4:$A$157,0)))-Inputs!$B$2*Inputs!$B$3*(1+Inputs!$B$4)^17))</f>
        <v/>
      </c>
      <c r="U93" s="16">
        <f>IF(OR(19&gt;Inputs!$B$5,$B93=""),"",MAX(0,T93*(1+INDEX('Annual Returns'!$B$4:$B$157,MATCH($A93+18,'Annual Returns'!$A$4:$A$157,0)))-Inputs!$B$2*Inputs!$B$3*(1+Inputs!$B$4)^18))</f>
        <v/>
      </c>
      <c r="V93" s="16">
        <f>IF(OR(20&gt;Inputs!$B$5,$B93=""),"",MAX(0,U93*(1+INDEX('Annual Returns'!$B$4:$B$157,MATCH($A93+19,'Annual Returns'!$A$4:$A$157,0)))-Inputs!$B$2*Inputs!$B$3*(1+Inputs!$B$4)^19))</f>
        <v/>
      </c>
      <c r="W93" s="16">
        <f>IF(OR(21&gt;Inputs!$B$5,$B93=""),"",MAX(0,V93*(1+INDEX('Annual Returns'!$B$4:$B$157,MATCH($A93+20,'Annual Returns'!$A$4:$A$157,0)))-Inputs!$B$2*Inputs!$B$3*(1+Inputs!$B$4)^20))</f>
        <v/>
      </c>
      <c r="X93" s="16">
        <f>IF(OR(22&gt;Inputs!$B$5,$B93=""),"",MAX(0,W93*(1+INDEX('Annual Returns'!$B$4:$B$157,MATCH($A93+21,'Annual Returns'!$A$4:$A$157,0)))-Inputs!$B$2*Inputs!$B$3*(1+Inputs!$B$4)^21))</f>
        <v/>
      </c>
      <c r="Y93" s="16">
        <f>IF(OR(23&gt;Inputs!$B$5,$B93=""),"",MAX(0,X93*(1+INDEX('Annual Returns'!$B$4:$B$157,MATCH($A93+22,'Annual Returns'!$A$4:$A$157,0)))-Inputs!$B$2*Inputs!$B$3*(1+Inputs!$B$4)^22))</f>
        <v/>
      </c>
      <c r="Z93" s="16">
        <f>IF(OR(24&gt;Inputs!$B$5,$B93=""),"",MAX(0,Y93*(1+INDEX('Annual Returns'!$B$4:$B$157,MATCH($A93+23,'Annual Returns'!$A$4:$A$157,0)))-Inputs!$B$2*Inputs!$B$3*(1+Inputs!$B$4)^23))</f>
        <v/>
      </c>
      <c r="AA93" s="16">
        <f>IF(OR(25&gt;Inputs!$B$5,$B93=""),"",MAX(0,Z93*(1+INDEX('Annual Returns'!$B$4:$B$157,MATCH($A93+24,'Annual Returns'!$A$4:$A$157,0)))-Inputs!$B$2*Inputs!$B$3*(1+Inputs!$B$4)^24))</f>
        <v/>
      </c>
      <c r="AB93" s="16">
        <f>IF(OR(26&gt;Inputs!$B$5,$B93=""),"",MAX(0,AA93*(1+INDEX('Annual Returns'!$B$4:$B$157,MATCH($A93+25,'Annual Returns'!$A$4:$A$157,0)))-Inputs!$B$2*Inputs!$B$3*(1+Inputs!$B$4)^25))</f>
        <v/>
      </c>
      <c r="AC93" s="16">
        <f>IF(OR(27&gt;Inputs!$B$5,$B93=""),"",MAX(0,AB93*(1+INDEX('Annual Returns'!$B$4:$B$157,MATCH($A93+26,'Annual Returns'!$A$4:$A$157,0)))-Inputs!$B$2*Inputs!$B$3*(1+Inputs!$B$4)^26))</f>
        <v/>
      </c>
      <c r="AD93" s="16">
        <f>IF(OR(28&gt;Inputs!$B$5,$B93=""),"",MAX(0,AC93*(1+INDEX('Annual Returns'!$B$4:$B$157,MATCH($A93+27,'Annual Returns'!$A$4:$A$157,0)))-Inputs!$B$2*Inputs!$B$3*(1+Inputs!$B$4)^27))</f>
        <v/>
      </c>
      <c r="AE93" s="16">
        <f>IF(OR(29&gt;Inputs!$B$5,$B93=""),"",MAX(0,AD93*(1+INDEX('Annual Returns'!$B$4:$B$157,MATCH($A93+28,'Annual Returns'!$A$4:$A$157,0)))-Inputs!$B$2*Inputs!$B$3*(1+Inputs!$B$4)^28))</f>
        <v/>
      </c>
      <c r="AF93" s="16">
        <f>IF(OR(30&gt;Inputs!$B$5,$B93=""),"",MAX(0,AE93*(1+INDEX('Annual Returns'!$B$4:$B$157,MATCH($A93+29,'Annual Returns'!$A$4:$A$157,0)))-Inputs!$B$2*Inputs!$B$3*(1+Inputs!$B$4)^29))</f>
        <v/>
      </c>
      <c r="AG93" s="16">
        <f>IF(OR(31&gt;Inputs!$B$5,$B93=""),"",MAX(0,AF93*(1+INDEX('Annual Returns'!$B$4:$B$157,MATCH($A93+30,'Annual Returns'!$A$4:$A$157,0)))-Inputs!$B$2*Inputs!$B$3*(1+Inputs!$B$4)^30))</f>
        <v/>
      </c>
      <c r="AH93" s="16">
        <f>IF(OR(32&gt;Inputs!$B$5,$B93=""),"",MAX(0,AG93*(1+INDEX('Annual Returns'!$B$4:$B$157,MATCH($A93+31,'Annual Returns'!$A$4:$A$157,0)))-Inputs!$B$2*Inputs!$B$3*(1+Inputs!$B$4)^31))</f>
        <v/>
      </c>
      <c r="AI93" s="16">
        <f>IF(OR(33&gt;Inputs!$B$5,$B93=""),"",MAX(0,AH93*(1+INDEX('Annual Returns'!$B$4:$B$157,MATCH($A93+32,'Annual Returns'!$A$4:$A$157,0)))-Inputs!$B$2*Inputs!$B$3*(1+Inputs!$B$4)^32))</f>
        <v/>
      </c>
      <c r="AJ93" s="16">
        <f>IF(OR(34&gt;Inputs!$B$5,$B93=""),"",MAX(0,AI93*(1+INDEX('Annual Returns'!$B$4:$B$157,MATCH($A93+33,'Annual Returns'!$A$4:$A$157,0)))-Inputs!$B$2*Inputs!$B$3*(1+Inputs!$B$4)^33))</f>
        <v/>
      </c>
      <c r="AK93" s="16">
        <f>IF(OR(35&gt;Inputs!$B$5,$B93=""),"",MAX(0,AJ93*(1+INDEX('Annual Returns'!$B$4:$B$157,MATCH($A93+34,'Annual Returns'!$A$4:$A$157,0)))-Inputs!$B$2*Inputs!$B$3*(1+Inputs!$B$4)^34))</f>
        <v/>
      </c>
      <c r="AL93" s="16">
        <f>IF(OR(36&gt;Inputs!$B$5,$B93=""),"",MAX(0,AK93*(1+INDEX('Annual Returns'!$B$4:$B$157,MATCH($A93+35,'Annual Returns'!$A$4:$A$157,0)))-Inputs!$B$2*Inputs!$B$3*(1+Inputs!$B$4)^35))</f>
        <v/>
      </c>
      <c r="AM93" s="16">
        <f>IF(OR(37&gt;Inputs!$B$5,$B93=""),"",MAX(0,AL93*(1+INDEX('Annual Returns'!$B$4:$B$157,MATCH($A93+36,'Annual Returns'!$A$4:$A$157,0)))-Inputs!$B$2*Inputs!$B$3*(1+Inputs!$B$4)^36))</f>
        <v/>
      </c>
      <c r="AN93" s="16">
        <f>IF(OR(38&gt;Inputs!$B$5,$B93=""),"",MAX(0,AM93*(1+INDEX('Annual Returns'!$B$4:$B$157,MATCH($A93+37,'Annual Returns'!$A$4:$A$157,0)))-Inputs!$B$2*Inputs!$B$3*(1+Inputs!$B$4)^37))</f>
        <v/>
      </c>
      <c r="AO93" s="16">
        <f>IF(OR(39&gt;Inputs!$B$5,$B93=""),"",MAX(0,AN93*(1+INDEX('Annual Returns'!$B$4:$B$157,MATCH($A93+38,'Annual Returns'!$A$4:$A$157,0)))-Inputs!$B$2*Inputs!$B$3*(1+Inputs!$B$4)^38))</f>
        <v/>
      </c>
      <c r="AP93" s="16">
        <f>IF(OR(40&gt;Inputs!$B$5,$B93=""),"",MAX(0,AO93*(1+INDEX('Annual Returns'!$B$4:$B$157,MATCH($A93+39,'Annual Returns'!$A$4:$A$157,0)))-Inputs!$B$2*Inputs!$B$3*(1+Inputs!$B$4)^39))</f>
        <v/>
      </c>
      <c r="AQ93" s="16">
        <f>IF(OR(41&gt;Inputs!$B$5,$B93=""),"",MAX(0,AP93*(1+INDEX('Annual Returns'!$B$4:$B$157,MATCH($A93+40,'Annual Returns'!$A$4:$A$157,0)))-Inputs!$B$2*Inputs!$B$3*(1+Inputs!$B$4)^40))</f>
        <v/>
      </c>
      <c r="AR93" s="16">
        <f>IF(OR(42&gt;Inputs!$B$5,$B93=""),"",MAX(0,AQ93*(1+INDEX('Annual Returns'!$B$4:$B$157,MATCH($A93+41,'Annual Returns'!$A$4:$A$157,0)))-Inputs!$B$2*Inputs!$B$3*(1+Inputs!$B$4)^41))</f>
        <v/>
      </c>
      <c r="AS93" s="16">
        <f>IF(OR(43&gt;Inputs!$B$5,$B93=""),"",MAX(0,AR93*(1+INDEX('Annual Returns'!$B$4:$B$157,MATCH($A93+42,'Annual Returns'!$A$4:$A$157,0)))-Inputs!$B$2*Inputs!$B$3*(1+Inputs!$B$4)^42))</f>
        <v/>
      </c>
      <c r="AT93" s="16">
        <f>IF(OR(44&gt;Inputs!$B$5,$B93=""),"",MAX(0,AS93*(1+INDEX('Annual Returns'!$B$4:$B$157,MATCH($A93+43,'Annual Returns'!$A$4:$A$157,0)))-Inputs!$B$2*Inputs!$B$3*(1+Inputs!$B$4)^43))</f>
        <v/>
      </c>
      <c r="AU93" s="16">
        <f>IF(OR(45&gt;Inputs!$B$5,$B93=""),"",MAX(0,AT93*(1+INDEX('Annual Returns'!$B$4:$B$157,MATCH($A93+44,'Annual Returns'!$A$4:$A$157,0)))-Inputs!$B$2*Inputs!$B$3*(1+Inputs!$B$4)^44))</f>
        <v/>
      </c>
      <c r="AV93" s="16">
        <f>IF(OR(46&gt;Inputs!$B$5,$B93=""),"",MAX(0,AU93*(1+INDEX('Annual Returns'!$B$4:$B$157,MATCH($A93+45,'Annual Returns'!$A$4:$A$157,0)))-Inputs!$B$2*Inputs!$B$3*(1+Inputs!$B$4)^45))</f>
        <v/>
      </c>
      <c r="AW93" s="16">
        <f>IF(OR(47&gt;Inputs!$B$5,$B93=""),"",MAX(0,AV93*(1+INDEX('Annual Returns'!$B$4:$B$157,MATCH($A93+46,'Annual Returns'!$A$4:$A$157,0)))-Inputs!$B$2*Inputs!$B$3*(1+Inputs!$B$4)^46))</f>
        <v/>
      </c>
      <c r="AX93" s="16">
        <f>IF(OR(48&gt;Inputs!$B$5,$B93=""),"",MAX(0,AW93*(1+INDEX('Annual Returns'!$B$4:$B$157,MATCH($A93+47,'Annual Returns'!$A$4:$A$157,0)))-Inputs!$B$2*Inputs!$B$3*(1+Inputs!$B$4)^47))</f>
        <v/>
      </c>
      <c r="AY93" s="16">
        <f>IF(OR(49&gt;Inputs!$B$5,$B93=""),"",MAX(0,AX93*(1+INDEX('Annual Returns'!$B$4:$B$157,MATCH($A93+48,'Annual Returns'!$A$4:$A$157,0)))-Inputs!$B$2*Inputs!$B$3*(1+Inputs!$B$4)^48))</f>
        <v/>
      </c>
      <c r="AZ93" s="16">
        <f>IF(OR(50&gt;Inputs!$B$5,$B93=""),"",MAX(0,AY93*(1+INDEX('Annual Returns'!$B$4:$B$157,MATCH($A93+49,'Annual Returns'!$A$4:$A$157,0)))-Inputs!$B$2*Inputs!$B$3*(1+Inputs!$B$4)^49))</f>
        <v/>
      </c>
      <c r="BA93" s="16">
        <f>IF(B93="","",INDEX(C93:AZ93,Inputs!$B$5))</f>
        <v/>
      </c>
      <c r="BB93">
        <f>IF(BA93="","",IF(BA93&gt;0,1,0))</f>
        <v/>
      </c>
      <c r="BC93">
        <f>IF(BB93="","",IF(BB93=1,"",MATCH(0,C93:AZ93,0)))</f>
        <v/>
      </c>
    </row>
    <row r="94">
      <c r="A94" t="n">
        <v>1962</v>
      </c>
      <c r="B94" s="16">
        <f>IF(OR($A94+Inputs!$B$5-1&gt;Inputs!$B$7,Inputs!$B$5&gt;50),"",Inputs!$B$2)</f>
        <v/>
      </c>
      <c r="C94" s="16">
        <f>IF(OR(1&gt;Inputs!$B$5,$B94=""),"",MAX(0,B94*(1+INDEX('Annual Returns'!$B$4:$B$157,MATCH($A94+0,'Annual Returns'!$A$4:$A$157,0)))-Inputs!$B$2*Inputs!$B$3*(1+Inputs!$B$4)^0))</f>
        <v/>
      </c>
      <c r="D94" s="16">
        <f>IF(OR(2&gt;Inputs!$B$5,$B94=""),"",MAX(0,C94*(1+INDEX('Annual Returns'!$B$4:$B$157,MATCH($A94+1,'Annual Returns'!$A$4:$A$157,0)))-Inputs!$B$2*Inputs!$B$3*(1+Inputs!$B$4)^1))</f>
        <v/>
      </c>
      <c r="E94" s="16">
        <f>IF(OR(3&gt;Inputs!$B$5,$B94=""),"",MAX(0,D94*(1+INDEX('Annual Returns'!$B$4:$B$157,MATCH($A94+2,'Annual Returns'!$A$4:$A$157,0)))-Inputs!$B$2*Inputs!$B$3*(1+Inputs!$B$4)^2))</f>
        <v/>
      </c>
      <c r="F94" s="16">
        <f>IF(OR(4&gt;Inputs!$B$5,$B94=""),"",MAX(0,E94*(1+INDEX('Annual Returns'!$B$4:$B$157,MATCH($A94+3,'Annual Returns'!$A$4:$A$157,0)))-Inputs!$B$2*Inputs!$B$3*(1+Inputs!$B$4)^3))</f>
        <v/>
      </c>
      <c r="G94" s="16">
        <f>IF(OR(5&gt;Inputs!$B$5,$B94=""),"",MAX(0,F94*(1+INDEX('Annual Returns'!$B$4:$B$157,MATCH($A94+4,'Annual Returns'!$A$4:$A$157,0)))-Inputs!$B$2*Inputs!$B$3*(1+Inputs!$B$4)^4))</f>
        <v/>
      </c>
      <c r="H94" s="16">
        <f>IF(OR(6&gt;Inputs!$B$5,$B94=""),"",MAX(0,G94*(1+INDEX('Annual Returns'!$B$4:$B$157,MATCH($A94+5,'Annual Returns'!$A$4:$A$157,0)))-Inputs!$B$2*Inputs!$B$3*(1+Inputs!$B$4)^5))</f>
        <v/>
      </c>
      <c r="I94" s="16">
        <f>IF(OR(7&gt;Inputs!$B$5,$B94=""),"",MAX(0,H94*(1+INDEX('Annual Returns'!$B$4:$B$157,MATCH($A94+6,'Annual Returns'!$A$4:$A$157,0)))-Inputs!$B$2*Inputs!$B$3*(1+Inputs!$B$4)^6))</f>
        <v/>
      </c>
      <c r="J94" s="16">
        <f>IF(OR(8&gt;Inputs!$B$5,$B94=""),"",MAX(0,I94*(1+INDEX('Annual Returns'!$B$4:$B$157,MATCH($A94+7,'Annual Returns'!$A$4:$A$157,0)))-Inputs!$B$2*Inputs!$B$3*(1+Inputs!$B$4)^7))</f>
        <v/>
      </c>
      <c r="K94" s="16">
        <f>IF(OR(9&gt;Inputs!$B$5,$B94=""),"",MAX(0,J94*(1+INDEX('Annual Returns'!$B$4:$B$157,MATCH($A94+8,'Annual Returns'!$A$4:$A$157,0)))-Inputs!$B$2*Inputs!$B$3*(1+Inputs!$B$4)^8))</f>
        <v/>
      </c>
      <c r="L94" s="16">
        <f>IF(OR(10&gt;Inputs!$B$5,$B94=""),"",MAX(0,K94*(1+INDEX('Annual Returns'!$B$4:$B$157,MATCH($A94+9,'Annual Returns'!$A$4:$A$157,0)))-Inputs!$B$2*Inputs!$B$3*(1+Inputs!$B$4)^9))</f>
        <v/>
      </c>
      <c r="M94" s="16">
        <f>IF(OR(11&gt;Inputs!$B$5,$B94=""),"",MAX(0,L94*(1+INDEX('Annual Returns'!$B$4:$B$157,MATCH($A94+10,'Annual Returns'!$A$4:$A$157,0)))-Inputs!$B$2*Inputs!$B$3*(1+Inputs!$B$4)^10))</f>
        <v/>
      </c>
      <c r="N94" s="16">
        <f>IF(OR(12&gt;Inputs!$B$5,$B94=""),"",MAX(0,M94*(1+INDEX('Annual Returns'!$B$4:$B$157,MATCH($A94+11,'Annual Returns'!$A$4:$A$157,0)))-Inputs!$B$2*Inputs!$B$3*(1+Inputs!$B$4)^11))</f>
        <v/>
      </c>
      <c r="O94" s="16">
        <f>IF(OR(13&gt;Inputs!$B$5,$B94=""),"",MAX(0,N94*(1+INDEX('Annual Returns'!$B$4:$B$157,MATCH($A94+12,'Annual Returns'!$A$4:$A$157,0)))-Inputs!$B$2*Inputs!$B$3*(1+Inputs!$B$4)^12))</f>
        <v/>
      </c>
      <c r="P94" s="16">
        <f>IF(OR(14&gt;Inputs!$B$5,$B94=""),"",MAX(0,O94*(1+INDEX('Annual Returns'!$B$4:$B$157,MATCH($A94+13,'Annual Returns'!$A$4:$A$157,0)))-Inputs!$B$2*Inputs!$B$3*(1+Inputs!$B$4)^13))</f>
        <v/>
      </c>
      <c r="Q94" s="16">
        <f>IF(OR(15&gt;Inputs!$B$5,$B94=""),"",MAX(0,P94*(1+INDEX('Annual Returns'!$B$4:$B$157,MATCH($A94+14,'Annual Returns'!$A$4:$A$157,0)))-Inputs!$B$2*Inputs!$B$3*(1+Inputs!$B$4)^14))</f>
        <v/>
      </c>
      <c r="R94" s="16">
        <f>IF(OR(16&gt;Inputs!$B$5,$B94=""),"",MAX(0,Q94*(1+INDEX('Annual Returns'!$B$4:$B$157,MATCH($A94+15,'Annual Returns'!$A$4:$A$157,0)))-Inputs!$B$2*Inputs!$B$3*(1+Inputs!$B$4)^15))</f>
        <v/>
      </c>
      <c r="S94" s="16">
        <f>IF(OR(17&gt;Inputs!$B$5,$B94=""),"",MAX(0,R94*(1+INDEX('Annual Returns'!$B$4:$B$157,MATCH($A94+16,'Annual Returns'!$A$4:$A$157,0)))-Inputs!$B$2*Inputs!$B$3*(1+Inputs!$B$4)^16))</f>
        <v/>
      </c>
      <c r="T94" s="16">
        <f>IF(OR(18&gt;Inputs!$B$5,$B94=""),"",MAX(0,S94*(1+INDEX('Annual Returns'!$B$4:$B$157,MATCH($A94+17,'Annual Returns'!$A$4:$A$157,0)))-Inputs!$B$2*Inputs!$B$3*(1+Inputs!$B$4)^17))</f>
        <v/>
      </c>
      <c r="U94" s="16">
        <f>IF(OR(19&gt;Inputs!$B$5,$B94=""),"",MAX(0,T94*(1+INDEX('Annual Returns'!$B$4:$B$157,MATCH($A94+18,'Annual Returns'!$A$4:$A$157,0)))-Inputs!$B$2*Inputs!$B$3*(1+Inputs!$B$4)^18))</f>
        <v/>
      </c>
      <c r="V94" s="16">
        <f>IF(OR(20&gt;Inputs!$B$5,$B94=""),"",MAX(0,U94*(1+INDEX('Annual Returns'!$B$4:$B$157,MATCH($A94+19,'Annual Returns'!$A$4:$A$157,0)))-Inputs!$B$2*Inputs!$B$3*(1+Inputs!$B$4)^19))</f>
        <v/>
      </c>
      <c r="W94" s="16">
        <f>IF(OR(21&gt;Inputs!$B$5,$B94=""),"",MAX(0,V94*(1+INDEX('Annual Returns'!$B$4:$B$157,MATCH($A94+20,'Annual Returns'!$A$4:$A$157,0)))-Inputs!$B$2*Inputs!$B$3*(1+Inputs!$B$4)^20))</f>
        <v/>
      </c>
      <c r="X94" s="16">
        <f>IF(OR(22&gt;Inputs!$B$5,$B94=""),"",MAX(0,W94*(1+INDEX('Annual Returns'!$B$4:$B$157,MATCH($A94+21,'Annual Returns'!$A$4:$A$157,0)))-Inputs!$B$2*Inputs!$B$3*(1+Inputs!$B$4)^21))</f>
        <v/>
      </c>
      <c r="Y94" s="16">
        <f>IF(OR(23&gt;Inputs!$B$5,$B94=""),"",MAX(0,X94*(1+INDEX('Annual Returns'!$B$4:$B$157,MATCH($A94+22,'Annual Returns'!$A$4:$A$157,0)))-Inputs!$B$2*Inputs!$B$3*(1+Inputs!$B$4)^22))</f>
        <v/>
      </c>
      <c r="Z94" s="16">
        <f>IF(OR(24&gt;Inputs!$B$5,$B94=""),"",MAX(0,Y94*(1+INDEX('Annual Returns'!$B$4:$B$157,MATCH($A94+23,'Annual Returns'!$A$4:$A$157,0)))-Inputs!$B$2*Inputs!$B$3*(1+Inputs!$B$4)^23))</f>
        <v/>
      </c>
      <c r="AA94" s="16">
        <f>IF(OR(25&gt;Inputs!$B$5,$B94=""),"",MAX(0,Z94*(1+INDEX('Annual Returns'!$B$4:$B$157,MATCH($A94+24,'Annual Returns'!$A$4:$A$157,0)))-Inputs!$B$2*Inputs!$B$3*(1+Inputs!$B$4)^24))</f>
        <v/>
      </c>
      <c r="AB94" s="16">
        <f>IF(OR(26&gt;Inputs!$B$5,$B94=""),"",MAX(0,AA94*(1+INDEX('Annual Returns'!$B$4:$B$157,MATCH($A94+25,'Annual Returns'!$A$4:$A$157,0)))-Inputs!$B$2*Inputs!$B$3*(1+Inputs!$B$4)^25))</f>
        <v/>
      </c>
      <c r="AC94" s="16">
        <f>IF(OR(27&gt;Inputs!$B$5,$B94=""),"",MAX(0,AB94*(1+INDEX('Annual Returns'!$B$4:$B$157,MATCH($A94+26,'Annual Returns'!$A$4:$A$157,0)))-Inputs!$B$2*Inputs!$B$3*(1+Inputs!$B$4)^26))</f>
        <v/>
      </c>
      <c r="AD94" s="16">
        <f>IF(OR(28&gt;Inputs!$B$5,$B94=""),"",MAX(0,AC94*(1+INDEX('Annual Returns'!$B$4:$B$157,MATCH($A94+27,'Annual Returns'!$A$4:$A$157,0)))-Inputs!$B$2*Inputs!$B$3*(1+Inputs!$B$4)^27))</f>
        <v/>
      </c>
      <c r="AE94" s="16">
        <f>IF(OR(29&gt;Inputs!$B$5,$B94=""),"",MAX(0,AD94*(1+INDEX('Annual Returns'!$B$4:$B$157,MATCH($A94+28,'Annual Returns'!$A$4:$A$157,0)))-Inputs!$B$2*Inputs!$B$3*(1+Inputs!$B$4)^28))</f>
        <v/>
      </c>
      <c r="AF94" s="16">
        <f>IF(OR(30&gt;Inputs!$B$5,$B94=""),"",MAX(0,AE94*(1+INDEX('Annual Returns'!$B$4:$B$157,MATCH($A94+29,'Annual Returns'!$A$4:$A$157,0)))-Inputs!$B$2*Inputs!$B$3*(1+Inputs!$B$4)^29))</f>
        <v/>
      </c>
      <c r="AG94" s="16">
        <f>IF(OR(31&gt;Inputs!$B$5,$B94=""),"",MAX(0,AF94*(1+INDEX('Annual Returns'!$B$4:$B$157,MATCH($A94+30,'Annual Returns'!$A$4:$A$157,0)))-Inputs!$B$2*Inputs!$B$3*(1+Inputs!$B$4)^30))</f>
        <v/>
      </c>
      <c r="AH94" s="16">
        <f>IF(OR(32&gt;Inputs!$B$5,$B94=""),"",MAX(0,AG94*(1+INDEX('Annual Returns'!$B$4:$B$157,MATCH($A94+31,'Annual Returns'!$A$4:$A$157,0)))-Inputs!$B$2*Inputs!$B$3*(1+Inputs!$B$4)^31))</f>
        <v/>
      </c>
      <c r="AI94" s="16">
        <f>IF(OR(33&gt;Inputs!$B$5,$B94=""),"",MAX(0,AH94*(1+INDEX('Annual Returns'!$B$4:$B$157,MATCH($A94+32,'Annual Returns'!$A$4:$A$157,0)))-Inputs!$B$2*Inputs!$B$3*(1+Inputs!$B$4)^32))</f>
        <v/>
      </c>
      <c r="AJ94" s="16">
        <f>IF(OR(34&gt;Inputs!$B$5,$B94=""),"",MAX(0,AI94*(1+INDEX('Annual Returns'!$B$4:$B$157,MATCH($A94+33,'Annual Returns'!$A$4:$A$157,0)))-Inputs!$B$2*Inputs!$B$3*(1+Inputs!$B$4)^33))</f>
        <v/>
      </c>
      <c r="AK94" s="16">
        <f>IF(OR(35&gt;Inputs!$B$5,$B94=""),"",MAX(0,AJ94*(1+INDEX('Annual Returns'!$B$4:$B$157,MATCH($A94+34,'Annual Returns'!$A$4:$A$157,0)))-Inputs!$B$2*Inputs!$B$3*(1+Inputs!$B$4)^34))</f>
        <v/>
      </c>
      <c r="AL94" s="16">
        <f>IF(OR(36&gt;Inputs!$B$5,$B94=""),"",MAX(0,AK94*(1+INDEX('Annual Returns'!$B$4:$B$157,MATCH($A94+35,'Annual Returns'!$A$4:$A$157,0)))-Inputs!$B$2*Inputs!$B$3*(1+Inputs!$B$4)^35))</f>
        <v/>
      </c>
      <c r="AM94" s="16">
        <f>IF(OR(37&gt;Inputs!$B$5,$B94=""),"",MAX(0,AL94*(1+INDEX('Annual Returns'!$B$4:$B$157,MATCH($A94+36,'Annual Returns'!$A$4:$A$157,0)))-Inputs!$B$2*Inputs!$B$3*(1+Inputs!$B$4)^36))</f>
        <v/>
      </c>
      <c r="AN94" s="16">
        <f>IF(OR(38&gt;Inputs!$B$5,$B94=""),"",MAX(0,AM94*(1+INDEX('Annual Returns'!$B$4:$B$157,MATCH($A94+37,'Annual Returns'!$A$4:$A$157,0)))-Inputs!$B$2*Inputs!$B$3*(1+Inputs!$B$4)^37))</f>
        <v/>
      </c>
      <c r="AO94" s="16">
        <f>IF(OR(39&gt;Inputs!$B$5,$B94=""),"",MAX(0,AN94*(1+INDEX('Annual Returns'!$B$4:$B$157,MATCH($A94+38,'Annual Returns'!$A$4:$A$157,0)))-Inputs!$B$2*Inputs!$B$3*(1+Inputs!$B$4)^38))</f>
        <v/>
      </c>
      <c r="AP94" s="16">
        <f>IF(OR(40&gt;Inputs!$B$5,$B94=""),"",MAX(0,AO94*(1+INDEX('Annual Returns'!$B$4:$B$157,MATCH($A94+39,'Annual Returns'!$A$4:$A$157,0)))-Inputs!$B$2*Inputs!$B$3*(1+Inputs!$B$4)^39))</f>
        <v/>
      </c>
      <c r="AQ94" s="16">
        <f>IF(OR(41&gt;Inputs!$B$5,$B94=""),"",MAX(0,AP94*(1+INDEX('Annual Returns'!$B$4:$B$157,MATCH($A94+40,'Annual Returns'!$A$4:$A$157,0)))-Inputs!$B$2*Inputs!$B$3*(1+Inputs!$B$4)^40))</f>
        <v/>
      </c>
      <c r="AR94" s="16">
        <f>IF(OR(42&gt;Inputs!$B$5,$B94=""),"",MAX(0,AQ94*(1+INDEX('Annual Returns'!$B$4:$B$157,MATCH($A94+41,'Annual Returns'!$A$4:$A$157,0)))-Inputs!$B$2*Inputs!$B$3*(1+Inputs!$B$4)^41))</f>
        <v/>
      </c>
      <c r="AS94" s="16">
        <f>IF(OR(43&gt;Inputs!$B$5,$B94=""),"",MAX(0,AR94*(1+INDEX('Annual Returns'!$B$4:$B$157,MATCH($A94+42,'Annual Returns'!$A$4:$A$157,0)))-Inputs!$B$2*Inputs!$B$3*(1+Inputs!$B$4)^42))</f>
        <v/>
      </c>
      <c r="AT94" s="16">
        <f>IF(OR(44&gt;Inputs!$B$5,$B94=""),"",MAX(0,AS94*(1+INDEX('Annual Returns'!$B$4:$B$157,MATCH($A94+43,'Annual Returns'!$A$4:$A$157,0)))-Inputs!$B$2*Inputs!$B$3*(1+Inputs!$B$4)^43))</f>
        <v/>
      </c>
      <c r="AU94" s="16">
        <f>IF(OR(45&gt;Inputs!$B$5,$B94=""),"",MAX(0,AT94*(1+INDEX('Annual Returns'!$B$4:$B$157,MATCH($A94+44,'Annual Returns'!$A$4:$A$157,0)))-Inputs!$B$2*Inputs!$B$3*(1+Inputs!$B$4)^44))</f>
        <v/>
      </c>
      <c r="AV94" s="16">
        <f>IF(OR(46&gt;Inputs!$B$5,$B94=""),"",MAX(0,AU94*(1+INDEX('Annual Returns'!$B$4:$B$157,MATCH($A94+45,'Annual Returns'!$A$4:$A$157,0)))-Inputs!$B$2*Inputs!$B$3*(1+Inputs!$B$4)^45))</f>
        <v/>
      </c>
      <c r="AW94" s="16">
        <f>IF(OR(47&gt;Inputs!$B$5,$B94=""),"",MAX(0,AV94*(1+INDEX('Annual Returns'!$B$4:$B$157,MATCH($A94+46,'Annual Returns'!$A$4:$A$157,0)))-Inputs!$B$2*Inputs!$B$3*(1+Inputs!$B$4)^46))</f>
        <v/>
      </c>
      <c r="AX94" s="16">
        <f>IF(OR(48&gt;Inputs!$B$5,$B94=""),"",MAX(0,AW94*(1+INDEX('Annual Returns'!$B$4:$B$157,MATCH($A94+47,'Annual Returns'!$A$4:$A$157,0)))-Inputs!$B$2*Inputs!$B$3*(1+Inputs!$B$4)^47))</f>
        <v/>
      </c>
      <c r="AY94" s="16">
        <f>IF(OR(49&gt;Inputs!$B$5,$B94=""),"",MAX(0,AX94*(1+INDEX('Annual Returns'!$B$4:$B$157,MATCH($A94+48,'Annual Returns'!$A$4:$A$157,0)))-Inputs!$B$2*Inputs!$B$3*(1+Inputs!$B$4)^48))</f>
        <v/>
      </c>
      <c r="AZ94" s="16">
        <f>IF(OR(50&gt;Inputs!$B$5,$B94=""),"",MAX(0,AY94*(1+INDEX('Annual Returns'!$B$4:$B$157,MATCH($A94+49,'Annual Returns'!$A$4:$A$157,0)))-Inputs!$B$2*Inputs!$B$3*(1+Inputs!$B$4)^49))</f>
        <v/>
      </c>
      <c r="BA94" s="16">
        <f>IF(B94="","",INDEX(C94:AZ94,Inputs!$B$5))</f>
        <v/>
      </c>
      <c r="BB94">
        <f>IF(BA94="","",IF(BA94&gt;0,1,0))</f>
        <v/>
      </c>
      <c r="BC94">
        <f>IF(BB94="","",IF(BB94=1,"",MATCH(0,C94:AZ94,0)))</f>
        <v/>
      </c>
    </row>
    <row r="95">
      <c r="A95" t="n">
        <v>1963</v>
      </c>
      <c r="B95" s="16">
        <f>IF(OR($A95+Inputs!$B$5-1&gt;Inputs!$B$7,Inputs!$B$5&gt;50),"",Inputs!$B$2)</f>
        <v/>
      </c>
      <c r="C95" s="16">
        <f>IF(OR(1&gt;Inputs!$B$5,$B95=""),"",MAX(0,B95*(1+INDEX('Annual Returns'!$B$4:$B$157,MATCH($A95+0,'Annual Returns'!$A$4:$A$157,0)))-Inputs!$B$2*Inputs!$B$3*(1+Inputs!$B$4)^0))</f>
        <v/>
      </c>
      <c r="D95" s="16">
        <f>IF(OR(2&gt;Inputs!$B$5,$B95=""),"",MAX(0,C95*(1+INDEX('Annual Returns'!$B$4:$B$157,MATCH($A95+1,'Annual Returns'!$A$4:$A$157,0)))-Inputs!$B$2*Inputs!$B$3*(1+Inputs!$B$4)^1))</f>
        <v/>
      </c>
      <c r="E95" s="16">
        <f>IF(OR(3&gt;Inputs!$B$5,$B95=""),"",MAX(0,D95*(1+INDEX('Annual Returns'!$B$4:$B$157,MATCH($A95+2,'Annual Returns'!$A$4:$A$157,0)))-Inputs!$B$2*Inputs!$B$3*(1+Inputs!$B$4)^2))</f>
        <v/>
      </c>
      <c r="F95" s="16">
        <f>IF(OR(4&gt;Inputs!$B$5,$B95=""),"",MAX(0,E95*(1+INDEX('Annual Returns'!$B$4:$B$157,MATCH($A95+3,'Annual Returns'!$A$4:$A$157,0)))-Inputs!$B$2*Inputs!$B$3*(1+Inputs!$B$4)^3))</f>
        <v/>
      </c>
      <c r="G95" s="16">
        <f>IF(OR(5&gt;Inputs!$B$5,$B95=""),"",MAX(0,F95*(1+INDEX('Annual Returns'!$B$4:$B$157,MATCH($A95+4,'Annual Returns'!$A$4:$A$157,0)))-Inputs!$B$2*Inputs!$B$3*(1+Inputs!$B$4)^4))</f>
        <v/>
      </c>
      <c r="H95" s="16">
        <f>IF(OR(6&gt;Inputs!$B$5,$B95=""),"",MAX(0,G95*(1+INDEX('Annual Returns'!$B$4:$B$157,MATCH($A95+5,'Annual Returns'!$A$4:$A$157,0)))-Inputs!$B$2*Inputs!$B$3*(1+Inputs!$B$4)^5))</f>
        <v/>
      </c>
      <c r="I95" s="16">
        <f>IF(OR(7&gt;Inputs!$B$5,$B95=""),"",MAX(0,H95*(1+INDEX('Annual Returns'!$B$4:$B$157,MATCH($A95+6,'Annual Returns'!$A$4:$A$157,0)))-Inputs!$B$2*Inputs!$B$3*(1+Inputs!$B$4)^6))</f>
        <v/>
      </c>
      <c r="J95" s="16">
        <f>IF(OR(8&gt;Inputs!$B$5,$B95=""),"",MAX(0,I95*(1+INDEX('Annual Returns'!$B$4:$B$157,MATCH($A95+7,'Annual Returns'!$A$4:$A$157,0)))-Inputs!$B$2*Inputs!$B$3*(1+Inputs!$B$4)^7))</f>
        <v/>
      </c>
      <c r="K95" s="16">
        <f>IF(OR(9&gt;Inputs!$B$5,$B95=""),"",MAX(0,J95*(1+INDEX('Annual Returns'!$B$4:$B$157,MATCH($A95+8,'Annual Returns'!$A$4:$A$157,0)))-Inputs!$B$2*Inputs!$B$3*(1+Inputs!$B$4)^8))</f>
        <v/>
      </c>
      <c r="L95" s="16">
        <f>IF(OR(10&gt;Inputs!$B$5,$B95=""),"",MAX(0,K95*(1+INDEX('Annual Returns'!$B$4:$B$157,MATCH($A95+9,'Annual Returns'!$A$4:$A$157,0)))-Inputs!$B$2*Inputs!$B$3*(1+Inputs!$B$4)^9))</f>
        <v/>
      </c>
      <c r="M95" s="16">
        <f>IF(OR(11&gt;Inputs!$B$5,$B95=""),"",MAX(0,L95*(1+INDEX('Annual Returns'!$B$4:$B$157,MATCH($A95+10,'Annual Returns'!$A$4:$A$157,0)))-Inputs!$B$2*Inputs!$B$3*(1+Inputs!$B$4)^10))</f>
        <v/>
      </c>
      <c r="N95" s="16">
        <f>IF(OR(12&gt;Inputs!$B$5,$B95=""),"",MAX(0,M95*(1+INDEX('Annual Returns'!$B$4:$B$157,MATCH($A95+11,'Annual Returns'!$A$4:$A$157,0)))-Inputs!$B$2*Inputs!$B$3*(1+Inputs!$B$4)^11))</f>
        <v/>
      </c>
      <c r="O95" s="16">
        <f>IF(OR(13&gt;Inputs!$B$5,$B95=""),"",MAX(0,N95*(1+INDEX('Annual Returns'!$B$4:$B$157,MATCH($A95+12,'Annual Returns'!$A$4:$A$157,0)))-Inputs!$B$2*Inputs!$B$3*(1+Inputs!$B$4)^12))</f>
        <v/>
      </c>
      <c r="P95" s="16">
        <f>IF(OR(14&gt;Inputs!$B$5,$B95=""),"",MAX(0,O95*(1+INDEX('Annual Returns'!$B$4:$B$157,MATCH($A95+13,'Annual Returns'!$A$4:$A$157,0)))-Inputs!$B$2*Inputs!$B$3*(1+Inputs!$B$4)^13))</f>
        <v/>
      </c>
      <c r="Q95" s="16">
        <f>IF(OR(15&gt;Inputs!$B$5,$B95=""),"",MAX(0,P95*(1+INDEX('Annual Returns'!$B$4:$B$157,MATCH($A95+14,'Annual Returns'!$A$4:$A$157,0)))-Inputs!$B$2*Inputs!$B$3*(1+Inputs!$B$4)^14))</f>
        <v/>
      </c>
      <c r="R95" s="16">
        <f>IF(OR(16&gt;Inputs!$B$5,$B95=""),"",MAX(0,Q95*(1+INDEX('Annual Returns'!$B$4:$B$157,MATCH($A95+15,'Annual Returns'!$A$4:$A$157,0)))-Inputs!$B$2*Inputs!$B$3*(1+Inputs!$B$4)^15))</f>
        <v/>
      </c>
      <c r="S95" s="16">
        <f>IF(OR(17&gt;Inputs!$B$5,$B95=""),"",MAX(0,R95*(1+INDEX('Annual Returns'!$B$4:$B$157,MATCH($A95+16,'Annual Returns'!$A$4:$A$157,0)))-Inputs!$B$2*Inputs!$B$3*(1+Inputs!$B$4)^16))</f>
        <v/>
      </c>
      <c r="T95" s="16">
        <f>IF(OR(18&gt;Inputs!$B$5,$B95=""),"",MAX(0,S95*(1+INDEX('Annual Returns'!$B$4:$B$157,MATCH($A95+17,'Annual Returns'!$A$4:$A$157,0)))-Inputs!$B$2*Inputs!$B$3*(1+Inputs!$B$4)^17))</f>
        <v/>
      </c>
      <c r="U95" s="16">
        <f>IF(OR(19&gt;Inputs!$B$5,$B95=""),"",MAX(0,T95*(1+INDEX('Annual Returns'!$B$4:$B$157,MATCH($A95+18,'Annual Returns'!$A$4:$A$157,0)))-Inputs!$B$2*Inputs!$B$3*(1+Inputs!$B$4)^18))</f>
        <v/>
      </c>
      <c r="V95" s="16">
        <f>IF(OR(20&gt;Inputs!$B$5,$B95=""),"",MAX(0,U95*(1+INDEX('Annual Returns'!$B$4:$B$157,MATCH($A95+19,'Annual Returns'!$A$4:$A$157,0)))-Inputs!$B$2*Inputs!$B$3*(1+Inputs!$B$4)^19))</f>
        <v/>
      </c>
      <c r="W95" s="16">
        <f>IF(OR(21&gt;Inputs!$B$5,$B95=""),"",MAX(0,V95*(1+INDEX('Annual Returns'!$B$4:$B$157,MATCH($A95+20,'Annual Returns'!$A$4:$A$157,0)))-Inputs!$B$2*Inputs!$B$3*(1+Inputs!$B$4)^20))</f>
        <v/>
      </c>
      <c r="X95" s="16">
        <f>IF(OR(22&gt;Inputs!$B$5,$B95=""),"",MAX(0,W95*(1+INDEX('Annual Returns'!$B$4:$B$157,MATCH($A95+21,'Annual Returns'!$A$4:$A$157,0)))-Inputs!$B$2*Inputs!$B$3*(1+Inputs!$B$4)^21))</f>
        <v/>
      </c>
      <c r="Y95" s="16">
        <f>IF(OR(23&gt;Inputs!$B$5,$B95=""),"",MAX(0,X95*(1+INDEX('Annual Returns'!$B$4:$B$157,MATCH($A95+22,'Annual Returns'!$A$4:$A$157,0)))-Inputs!$B$2*Inputs!$B$3*(1+Inputs!$B$4)^22))</f>
        <v/>
      </c>
      <c r="Z95" s="16">
        <f>IF(OR(24&gt;Inputs!$B$5,$B95=""),"",MAX(0,Y95*(1+INDEX('Annual Returns'!$B$4:$B$157,MATCH($A95+23,'Annual Returns'!$A$4:$A$157,0)))-Inputs!$B$2*Inputs!$B$3*(1+Inputs!$B$4)^23))</f>
        <v/>
      </c>
      <c r="AA95" s="16">
        <f>IF(OR(25&gt;Inputs!$B$5,$B95=""),"",MAX(0,Z95*(1+INDEX('Annual Returns'!$B$4:$B$157,MATCH($A95+24,'Annual Returns'!$A$4:$A$157,0)))-Inputs!$B$2*Inputs!$B$3*(1+Inputs!$B$4)^24))</f>
        <v/>
      </c>
      <c r="AB95" s="16">
        <f>IF(OR(26&gt;Inputs!$B$5,$B95=""),"",MAX(0,AA95*(1+INDEX('Annual Returns'!$B$4:$B$157,MATCH($A95+25,'Annual Returns'!$A$4:$A$157,0)))-Inputs!$B$2*Inputs!$B$3*(1+Inputs!$B$4)^25))</f>
        <v/>
      </c>
      <c r="AC95" s="16">
        <f>IF(OR(27&gt;Inputs!$B$5,$B95=""),"",MAX(0,AB95*(1+INDEX('Annual Returns'!$B$4:$B$157,MATCH($A95+26,'Annual Returns'!$A$4:$A$157,0)))-Inputs!$B$2*Inputs!$B$3*(1+Inputs!$B$4)^26))</f>
        <v/>
      </c>
      <c r="AD95" s="16">
        <f>IF(OR(28&gt;Inputs!$B$5,$B95=""),"",MAX(0,AC95*(1+INDEX('Annual Returns'!$B$4:$B$157,MATCH($A95+27,'Annual Returns'!$A$4:$A$157,0)))-Inputs!$B$2*Inputs!$B$3*(1+Inputs!$B$4)^27))</f>
        <v/>
      </c>
      <c r="AE95" s="16">
        <f>IF(OR(29&gt;Inputs!$B$5,$B95=""),"",MAX(0,AD95*(1+INDEX('Annual Returns'!$B$4:$B$157,MATCH($A95+28,'Annual Returns'!$A$4:$A$157,0)))-Inputs!$B$2*Inputs!$B$3*(1+Inputs!$B$4)^28))</f>
        <v/>
      </c>
      <c r="AF95" s="16">
        <f>IF(OR(30&gt;Inputs!$B$5,$B95=""),"",MAX(0,AE95*(1+INDEX('Annual Returns'!$B$4:$B$157,MATCH($A95+29,'Annual Returns'!$A$4:$A$157,0)))-Inputs!$B$2*Inputs!$B$3*(1+Inputs!$B$4)^29))</f>
        <v/>
      </c>
      <c r="AG95" s="16">
        <f>IF(OR(31&gt;Inputs!$B$5,$B95=""),"",MAX(0,AF95*(1+INDEX('Annual Returns'!$B$4:$B$157,MATCH($A95+30,'Annual Returns'!$A$4:$A$157,0)))-Inputs!$B$2*Inputs!$B$3*(1+Inputs!$B$4)^30))</f>
        <v/>
      </c>
      <c r="AH95" s="16">
        <f>IF(OR(32&gt;Inputs!$B$5,$B95=""),"",MAX(0,AG95*(1+INDEX('Annual Returns'!$B$4:$B$157,MATCH($A95+31,'Annual Returns'!$A$4:$A$157,0)))-Inputs!$B$2*Inputs!$B$3*(1+Inputs!$B$4)^31))</f>
        <v/>
      </c>
      <c r="AI95" s="16">
        <f>IF(OR(33&gt;Inputs!$B$5,$B95=""),"",MAX(0,AH95*(1+INDEX('Annual Returns'!$B$4:$B$157,MATCH($A95+32,'Annual Returns'!$A$4:$A$157,0)))-Inputs!$B$2*Inputs!$B$3*(1+Inputs!$B$4)^32))</f>
        <v/>
      </c>
      <c r="AJ95" s="16">
        <f>IF(OR(34&gt;Inputs!$B$5,$B95=""),"",MAX(0,AI95*(1+INDEX('Annual Returns'!$B$4:$B$157,MATCH($A95+33,'Annual Returns'!$A$4:$A$157,0)))-Inputs!$B$2*Inputs!$B$3*(1+Inputs!$B$4)^33))</f>
        <v/>
      </c>
      <c r="AK95" s="16">
        <f>IF(OR(35&gt;Inputs!$B$5,$B95=""),"",MAX(0,AJ95*(1+INDEX('Annual Returns'!$B$4:$B$157,MATCH($A95+34,'Annual Returns'!$A$4:$A$157,0)))-Inputs!$B$2*Inputs!$B$3*(1+Inputs!$B$4)^34))</f>
        <v/>
      </c>
      <c r="AL95" s="16">
        <f>IF(OR(36&gt;Inputs!$B$5,$B95=""),"",MAX(0,AK95*(1+INDEX('Annual Returns'!$B$4:$B$157,MATCH($A95+35,'Annual Returns'!$A$4:$A$157,0)))-Inputs!$B$2*Inputs!$B$3*(1+Inputs!$B$4)^35))</f>
        <v/>
      </c>
      <c r="AM95" s="16">
        <f>IF(OR(37&gt;Inputs!$B$5,$B95=""),"",MAX(0,AL95*(1+INDEX('Annual Returns'!$B$4:$B$157,MATCH($A95+36,'Annual Returns'!$A$4:$A$157,0)))-Inputs!$B$2*Inputs!$B$3*(1+Inputs!$B$4)^36))</f>
        <v/>
      </c>
      <c r="AN95" s="16">
        <f>IF(OR(38&gt;Inputs!$B$5,$B95=""),"",MAX(0,AM95*(1+INDEX('Annual Returns'!$B$4:$B$157,MATCH($A95+37,'Annual Returns'!$A$4:$A$157,0)))-Inputs!$B$2*Inputs!$B$3*(1+Inputs!$B$4)^37))</f>
        <v/>
      </c>
      <c r="AO95" s="16">
        <f>IF(OR(39&gt;Inputs!$B$5,$B95=""),"",MAX(0,AN95*(1+INDEX('Annual Returns'!$B$4:$B$157,MATCH($A95+38,'Annual Returns'!$A$4:$A$157,0)))-Inputs!$B$2*Inputs!$B$3*(1+Inputs!$B$4)^38))</f>
        <v/>
      </c>
      <c r="AP95" s="16">
        <f>IF(OR(40&gt;Inputs!$B$5,$B95=""),"",MAX(0,AO95*(1+INDEX('Annual Returns'!$B$4:$B$157,MATCH($A95+39,'Annual Returns'!$A$4:$A$157,0)))-Inputs!$B$2*Inputs!$B$3*(1+Inputs!$B$4)^39))</f>
        <v/>
      </c>
      <c r="AQ95" s="16">
        <f>IF(OR(41&gt;Inputs!$B$5,$B95=""),"",MAX(0,AP95*(1+INDEX('Annual Returns'!$B$4:$B$157,MATCH($A95+40,'Annual Returns'!$A$4:$A$157,0)))-Inputs!$B$2*Inputs!$B$3*(1+Inputs!$B$4)^40))</f>
        <v/>
      </c>
      <c r="AR95" s="16">
        <f>IF(OR(42&gt;Inputs!$B$5,$B95=""),"",MAX(0,AQ95*(1+INDEX('Annual Returns'!$B$4:$B$157,MATCH($A95+41,'Annual Returns'!$A$4:$A$157,0)))-Inputs!$B$2*Inputs!$B$3*(1+Inputs!$B$4)^41))</f>
        <v/>
      </c>
      <c r="AS95" s="16">
        <f>IF(OR(43&gt;Inputs!$B$5,$B95=""),"",MAX(0,AR95*(1+INDEX('Annual Returns'!$B$4:$B$157,MATCH($A95+42,'Annual Returns'!$A$4:$A$157,0)))-Inputs!$B$2*Inputs!$B$3*(1+Inputs!$B$4)^42))</f>
        <v/>
      </c>
      <c r="AT95" s="16">
        <f>IF(OR(44&gt;Inputs!$B$5,$B95=""),"",MAX(0,AS95*(1+INDEX('Annual Returns'!$B$4:$B$157,MATCH($A95+43,'Annual Returns'!$A$4:$A$157,0)))-Inputs!$B$2*Inputs!$B$3*(1+Inputs!$B$4)^43))</f>
        <v/>
      </c>
      <c r="AU95" s="16">
        <f>IF(OR(45&gt;Inputs!$B$5,$B95=""),"",MAX(0,AT95*(1+INDEX('Annual Returns'!$B$4:$B$157,MATCH($A95+44,'Annual Returns'!$A$4:$A$157,0)))-Inputs!$B$2*Inputs!$B$3*(1+Inputs!$B$4)^44))</f>
        <v/>
      </c>
      <c r="AV95" s="16">
        <f>IF(OR(46&gt;Inputs!$B$5,$B95=""),"",MAX(0,AU95*(1+INDEX('Annual Returns'!$B$4:$B$157,MATCH($A95+45,'Annual Returns'!$A$4:$A$157,0)))-Inputs!$B$2*Inputs!$B$3*(1+Inputs!$B$4)^45))</f>
        <v/>
      </c>
      <c r="AW95" s="16">
        <f>IF(OR(47&gt;Inputs!$B$5,$B95=""),"",MAX(0,AV95*(1+INDEX('Annual Returns'!$B$4:$B$157,MATCH($A95+46,'Annual Returns'!$A$4:$A$157,0)))-Inputs!$B$2*Inputs!$B$3*(1+Inputs!$B$4)^46))</f>
        <v/>
      </c>
      <c r="AX95" s="16">
        <f>IF(OR(48&gt;Inputs!$B$5,$B95=""),"",MAX(0,AW95*(1+INDEX('Annual Returns'!$B$4:$B$157,MATCH($A95+47,'Annual Returns'!$A$4:$A$157,0)))-Inputs!$B$2*Inputs!$B$3*(1+Inputs!$B$4)^47))</f>
        <v/>
      </c>
      <c r="AY95" s="16">
        <f>IF(OR(49&gt;Inputs!$B$5,$B95=""),"",MAX(0,AX95*(1+INDEX('Annual Returns'!$B$4:$B$157,MATCH($A95+48,'Annual Returns'!$A$4:$A$157,0)))-Inputs!$B$2*Inputs!$B$3*(1+Inputs!$B$4)^48))</f>
        <v/>
      </c>
      <c r="AZ95" s="16">
        <f>IF(OR(50&gt;Inputs!$B$5,$B95=""),"",MAX(0,AY95*(1+INDEX('Annual Returns'!$B$4:$B$157,MATCH($A95+49,'Annual Returns'!$A$4:$A$157,0)))-Inputs!$B$2*Inputs!$B$3*(1+Inputs!$B$4)^49))</f>
        <v/>
      </c>
      <c r="BA95" s="16">
        <f>IF(B95="","",INDEX(C95:AZ95,Inputs!$B$5))</f>
        <v/>
      </c>
      <c r="BB95">
        <f>IF(BA95="","",IF(BA95&gt;0,1,0))</f>
        <v/>
      </c>
      <c r="BC95">
        <f>IF(BB95="","",IF(BB95=1,"",MATCH(0,C95:AZ95,0)))</f>
        <v/>
      </c>
    </row>
    <row r="96">
      <c r="A96" t="n">
        <v>1964</v>
      </c>
      <c r="B96" s="16">
        <f>IF(OR($A96+Inputs!$B$5-1&gt;Inputs!$B$7,Inputs!$B$5&gt;50),"",Inputs!$B$2)</f>
        <v/>
      </c>
      <c r="C96" s="16">
        <f>IF(OR(1&gt;Inputs!$B$5,$B96=""),"",MAX(0,B96*(1+INDEX('Annual Returns'!$B$4:$B$157,MATCH($A96+0,'Annual Returns'!$A$4:$A$157,0)))-Inputs!$B$2*Inputs!$B$3*(1+Inputs!$B$4)^0))</f>
        <v/>
      </c>
      <c r="D96" s="16">
        <f>IF(OR(2&gt;Inputs!$B$5,$B96=""),"",MAX(0,C96*(1+INDEX('Annual Returns'!$B$4:$B$157,MATCH($A96+1,'Annual Returns'!$A$4:$A$157,0)))-Inputs!$B$2*Inputs!$B$3*(1+Inputs!$B$4)^1))</f>
        <v/>
      </c>
      <c r="E96" s="16">
        <f>IF(OR(3&gt;Inputs!$B$5,$B96=""),"",MAX(0,D96*(1+INDEX('Annual Returns'!$B$4:$B$157,MATCH($A96+2,'Annual Returns'!$A$4:$A$157,0)))-Inputs!$B$2*Inputs!$B$3*(1+Inputs!$B$4)^2))</f>
        <v/>
      </c>
      <c r="F96" s="16">
        <f>IF(OR(4&gt;Inputs!$B$5,$B96=""),"",MAX(0,E96*(1+INDEX('Annual Returns'!$B$4:$B$157,MATCH($A96+3,'Annual Returns'!$A$4:$A$157,0)))-Inputs!$B$2*Inputs!$B$3*(1+Inputs!$B$4)^3))</f>
        <v/>
      </c>
      <c r="G96" s="16">
        <f>IF(OR(5&gt;Inputs!$B$5,$B96=""),"",MAX(0,F96*(1+INDEX('Annual Returns'!$B$4:$B$157,MATCH($A96+4,'Annual Returns'!$A$4:$A$157,0)))-Inputs!$B$2*Inputs!$B$3*(1+Inputs!$B$4)^4))</f>
        <v/>
      </c>
      <c r="H96" s="16">
        <f>IF(OR(6&gt;Inputs!$B$5,$B96=""),"",MAX(0,G96*(1+INDEX('Annual Returns'!$B$4:$B$157,MATCH($A96+5,'Annual Returns'!$A$4:$A$157,0)))-Inputs!$B$2*Inputs!$B$3*(1+Inputs!$B$4)^5))</f>
        <v/>
      </c>
      <c r="I96" s="16">
        <f>IF(OR(7&gt;Inputs!$B$5,$B96=""),"",MAX(0,H96*(1+INDEX('Annual Returns'!$B$4:$B$157,MATCH($A96+6,'Annual Returns'!$A$4:$A$157,0)))-Inputs!$B$2*Inputs!$B$3*(1+Inputs!$B$4)^6))</f>
        <v/>
      </c>
      <c r="J96" s="16">
        <f>IF(OR(8&gt;Inputs!$B$5,$B96=""),"",MAX(0,I96*(1+INDEX('Annual Returns'!$B$4:$B$157,MATCH($A96+7,'Annual Returns'!$A$4:$A$157,0)))-Inputs!$B$2*Inputs!$B$3*(1+Inputs!$B$4)^7))</f>
        <v/>
      </c>
      <c r="K96" s="16">
        <f>IF(OR(9&gt;Inputs!$B$5,$B96=""),"",MAX(0,J96*(1+INDEX('Annual Returns'!$B$4:$B$157,MATCH($A96+8,'Annual Returns'!$A$4:$A$157,0)))-Inputs!$B$2*Inputs!$B$3*(1+Inputs!$B$4)^8))</f>
        <v/>
      </c>
      <c r="L96" s="16">
        <f>IF(OR(10&gt;Inputs!$B$5,$B96=""),"",MAX(0,K96*(1+INDEX('Annual Returns'!$B$4:$B$157,MATCH($A96+9,'Annual Returns'!$A$4:$A$157,0)))-Inputs!$B$2*Inputs!$B$3*(1+Inputs!$B$4)^9))</f>
        <v/>
      </c>
      <c r="M96" s="16">
        <f>IF(OR(11&gt;Inputs!$B$5,$B96=""),"",MAX(0,L96*(1+INDEX('Annual Returns'!$B$4:$B$157,MATCH($A96+10,'Annual Returns'!$A$4:$A$157,0)))-Inputs!$B$2*Inputs!$B$3*(1+Inputs!$B$4)^10))</f>
        <v/>
      </c>
      <c r="N96" s="16">
        <f>IF(OR(12&gt;Inputs!$B$5,$B96=""),"",MAX(0,M96*(1+INDEX('Annual Returns'!$B$4:$B$157,MATCH($A96+11,'Annual Returns'!$A$4:$A$157,0)))-Inputs!$B$2*Inputs!$B$3*(1+Inputs!$B$4)^11))</f>
        <v/>
      </c>
      <c r="O96" s="16">
        <f>IF(OR(13&gt;Inputs!$B$5,$B96=""),"",MAX(0,N96*(1+INDEX('Annual Returns'!$B$4:$B$157,MATCH($A96+12,'Annual Returns'!$A$4:$A$157,0)))-Inputs!$B$2*Inputs!$B$3*(1+Inputs!$B$4)^12))</f>
        <v/>
      </c>
      <c r="P96" s="16">
        <f>IF(OR(14&gt;Inputs!$B$5,$B96=""),"",MAX(0,O96*(1+INDEX('Annual Returns'!$B$4:$B$157,MATCH($A96+13,'Annual Returns'!$A$4:$A$157,0)))-Inputs!$B$2*Inputs!$B$3*(1+Inputs!$B$4)^13))</f>
        <v/>
      </c>
      <c r="Q96" s="16">
        <f>IF(OR(15&gt;Inputs!$B$5,$B96=""),"",MAX(0,P96*(1+INDEX('Annual Returns'!$B$4:$B$157,MATCH($A96+14,'Annual Returns'!$A$4:$A$157,0)))-Inputs!$B$2*Inputs!$B$3*(1+Inputs!$B$4)^14))</f>
        <v/>
      </c>
      <c r="R96" s="16">
        <f>IF(OR(16&gt;Inputs!$B$5,$B96=""),"",MAX(0,Q96*(1+INDEX('Annual Returns'!$B$4:$B$157,MATCH($A96+15,'Annual Returns'!$A$4:$A$157,0)))-Inputs!$B$2*Inputs!$B$3*(1+Inputs!$B$4)^15))</f>
        <v/>
      </c>
      <c r="S96" s="16">
        <f>IF(OR(17&gt;Inputs!$B$5,$B96=""),"",MAX(0,R96*(1+INDEX('Annual Returns'!$B$4:$B$157,MATCH($A96+16,'Annual Returns'!$A$4:$A$157,0)))-Inputs!$B$2*Inputs!$B$3*(1+Inputs!$B$4)^16))</f>
        <v/>
      </c>
      <c r="T96" s="16">
        <f>IF(OR(18&gt;Inputs!$B$5,$B96=""),"",MAX(0,S96*(1+INDEX('Annual Returns'!$B$4:$B$157,MATCH($A96+17,'Annual Returns'!$A$4:$A$157,0)))-Inputs!$B$2*Inputs!$B$3*(1+Inputs!$B$4)^17))</f>
        <v/>
      </c>
      <c r="U96" s="16">
        <f>IF(OR(19&gt;Inputs!$B$5,$B96=""),"",MAX(0,T96*(1+INDEX('Annual Returns'!$B$4:$B$157,MATCH($A96+18,'Annual Returns'!$A$4:$A$157,0)))-Inputs!$B$2*Inputs!$B$3*(1+Inputs!$B$4)^18))</f>
        <v/>
      </c>
      <c r="V96" s="16">
        <f>IF(OR(20&gt;Inputs!$B$5,$B96=""),"",MAX(0,U96*(1+INDEX('Annual Returns'!$B$4:$B$157,MATCH($A96+19,'Annual Returns'!$A$4:$A$157,0)))-Inputs!$B$2*Inputs!$B$3*(1+Inputs!$B$4)^19))</f>
        <v/>
      </c>
      <c r="W96" s="16">
        <f>IF(OR(21&gt;Inputs!$B$5,$B96=""),"",MAX(0,V96*(1+INDEX('Annual Returns'!$B$4:$B$157,MATCH($A96+20,'Annual Returns'!$A$4:$A$157,0)))-Inputs!$B$2*Inputs!$B$3*(1+Inputs!$B$4)^20))</f>
        <v/>
      </c>
      <c r="X96" s="16">
        <f>IF(OR(22&gt;Inputs!$B$5,$B96=""),"",MAX(0,W96*(1+INDEX('Annual Returns'!$B$4:$B$157,MATCH($A96+21,'Annual Returns'!$A$4:$A$157,0)))-Inputs!$B$2*Inputs!$B$3*(1+Inputs!$B$4)^21))</f>
        <v/>
      </c>
      <c r="Y96" s="16">
        <f>IF(OR(23&gt;Inputs!$B$5,$B96=""),"",MAX(0,X96*(1+INDEX('Annual Returns'!$B$4:$B$157,MATCH($A96+22,'Annual Returns'!$A$4:$A$157,0)))-Inputs!$B$2*Inputs!$B$3*(1+Inputs!$B$4)^22))</f>
        <v/>
      </c>
      <c r="Z96" s="16">
        <f>IF(OR(24&gt;Inputs!$B$5,$B96=""),"",MAX(0,Y96*(1+INDEX('Annual Returns'!$B$4:$B$157,MATCH($A96+23,'Annual Returns'!$A$4:$A$157,0)))-Inputs!$B$2*Inputs!$B$3*(1+Inputs!$B$4)^23))</f>
        <v/>
      </c>
      <c r="AA96" s="16">
        <f>IF(OR(25&gt;Inputs!$B$5,$B96=""),"",MAX(0,Z96*(1+INDEX('Annual Returns'!$B$4:$B$157,MATCH($A96+24,'Annual Returns'!$A$4:$A$157,0)))-Inputs!$B$2*Inputs!$B$3*(1+Inputs!$B$4)^24))</f>
        <v/>
      </c>
      <c r="AB96" s="16">
        <f>IF(OR(26&gt;Inputs!$B$5,$B96=""),"",MAX(0,AA96*(1+INDEX('Annual Returns'!$B$4:$B$157,MATCH($A96+25,'Annual Returns'!$A$4:$A$157,0)))-Inputs!$B$2*Inputs!$B$3*(1+Inputs!$B$4)^25))</f>
        <v/>
      </c>
      <c r="AC96" s="16">
        <f>IF(OR(27&gt;Inputs!$B$5,$B96=""),"",MAX(0,AB96*(1+INDEX('Annual Returns'!$B$4:$B$157,MATCH($A96+26,'Annual Returns'!$A$4:$A$157,0)))-Inputs!$B$2*Inputs!$B$3*(1+Inputs!$B$4)^26))</f>
        <v/>
      </c>
      <c r="AD96" s="16">
        <f>IF(OR(28&gt;Inputs!$B$5,$B96=""),"",MAX(0,AC96*(1+INDEX('Annual Returns'!$B$4:$B$157,MATCH($A96+27,'Annual Returns'!$A$4:$A$157,0)))-Inputs!$B$2*Inputs!$B$3*(1+Inputs!$B$4)^27))</f>
        <v/>
      </c>
      <c r="AE96" s="16">
        <f>IF(OR(29&gt;Inputs!$B$5,$B96=""),"",MAX(0,AD96*(1+INDEX('Annual Returns'!$B$4:$B$157,MATCH($A96+28,'Annual Returns'!$A$4:$A$157,0)))-Inputs!$B$2*Inputs!$B$3*(1+Inputs!$B$4)^28))</f>
        <v/>
      </c>
      <c r="AF96" s="16">
        <f>IF(OR(30&gt;Inputs!$B$5,$B96=""),"",MAX(0,AE96*(1+INDEX('Annual Returns'!$B$4:$B$157,MATCH($A96+29,'Annual Returns'!$A$4:$A$157,0)))-Inputs!$B$2*Inputs!$B$3*(1+Inputs!$B$4)^29))</f>
        <v/>
      </c>
      <c r="AG96" s="16">
        <f>IF(OR(31&gt;Inputs!$B$5,$B96=""),"",MAX(0,AF96*(1+INDEX('Annual Returns'!$B$4:$B$157,MATCH($A96+30,'Annual Returns'!$A$4:$A$157,0)))-Inputs!$B$2*Inputs!$B$3*(1+Inputs!$B$4)^30))</f>
        <v/>
      </c>
      <c r="AH96" s="16">
        <f>IF(OR(32&gt;Inputs!$B$5,$B96=""),"",MAX(0,AG96*(1+INDEX('Annual Returns'!$B$4:$B$157,MATCH($A96+31,'Annual Returns'!$A$4:$A$157,0)))-Inputs!$B$2*Inputs!$B$3*(1+Inputs!$B$4)^31))</f>
        <v/>
      </c>
      <c r="AI96" s="16">
        <f>IF(OR(33&gt;Inputs!$B$5,$B96=""),"",MAX(0,AH96*(1+INDEX('Annual Returns'!$B$4:$B$157,MATCH($A96+32,'Annual Returns'!$A$4:$A$157,0)))-Inputs!$B$2*Inputs!$B$3*(1+Inputs!$B$4)^32))</f>
        <v/>
      </c>
      <c r="AJ96" s="16">
        <f>IF(OR(34&gt;Inputs!$B$5,$B96=""),"",MAX(0,AI96*(1+INDEX('Annual Returns'!$B$4:$B$157,MATCH($A96+33,'Annual Returns'!$A$4:$A$157,0)))-Inputs!$B$2*Inputs!$B$3*(1+Inputs!$B$4)^33))</f>
        <v/>
      </c>
      <c r="AK96" s="16">
        <f>IF(OR(35&gt;Inputs!$B$5,$B96=""),"",MAX(0,AJ96*(1+INDEX('Annual Returns'!$B$4:$B$157,MATCH($A96+34,'Annual Returns'!$A$4:$A$157,0)))-Inputs!$B$2*Inputs!$B$3*(1+Inputs!$B$4)^34))</f>
        <v/>
      </c>
      <c r="AL96" s="16">
        <f>IF(OR(36&gt;Inputs!$B$5,$B96=""),"",MAX(0,AK96*(1+INDEX('Annual Returns'!$B$4:$B$157,MATCH($A96+35,'Annual Returns'!$A$4:$A$157,0)))-Inputs!$B$2*Inputs!$B$3*(1+Inputs!$B$4)^35))</f>
        <v/>
      </c>
      <c r="AM96" s="16">
        <f>IF(OR(37&gt;Inputs!$B$5,$B96=""),"",MAX(0,AL96*(1+INDEX('Annual Returns'!$B$4:$B$157,MATCH($A96+36,'Annual Returns'!$A$4:$A$157,0)))-Inputs!$B$2*Inputs!$B$3*(1+Inputs!$B$4)^36))</f>
        <v/>
      </c>
      <c r="AN96" s="16">
        <f>IF(OR(38&gt;Inputs!$B$5,$B96=""),"",MAX(0,AM96*(1+INDEX('Annual Returns'!$B$4:$B$157,MATCH($A96+37,'Annual Returns'!$A$4:$A$157,0)))-Inputs!$B$2*Inputs!$B$3*(1+Inputs!$B$4)^37))</f>
        <v/>
      </c>
      <c r="AO96" s="16">
        <f>IF(OR(39&gt;Inputs!$B$5,$B96=""),"",MAX(0,AN96*(1+INDEX('Annual Returns'!$B$4:$B$157,MATCH($A96+38,'Annual Returns'!$A$4:$A$157,0)))-Inputs!$B$2*Inputs!$B$3*(1+Inputs!$B$4)^38))</f>
        <v/>
      </c>
      <c r="AP96" s="16">
        <f>IF(OR(40&gt;Inputs!$B$5,$B96=""),"",MAX(0,AO96*(1+INDEX('Annual Returns'!$B$4:$B$157,MATCH($A96+39,'Annual Returns'!$A$4:$A$157,0)))-Inputs!$B$2*Inputs!$B$3*(1+Inputs!$B$4)^39))</f>
        <v/>
      </c>
      <c r="AQ96" s="16">
        <f>IF(OR(41&gt;Inputs!$B$5,$B96=""),"",MAX(0,AP96*(1+INDEX('Annual Returns'!$B$4:$B$157,MATCH($A96+40,'Annual Returns'!$A$4:$A$157,0)))-Inputs!$B$2*Inputs!$B$3*(1+Inputs!$B$4)^40))</f>
        <v/>
      </c>
      <c r="AR96" s="16">
        <f>IF(OR(42&gt;Inputs!$B$5,$B96=""),"",MAX(0,AQ96*(1+INDEX('Annual Returns'!$B$4:$B$157,MATCH($A96+41,'Annual Returns'!$A$4:$A$157,0)))-Inputs!$B$2*Inputs!$B$3*(1+Inputs!$B$4)^41))</f>
        <v/>
      </c>
      <c r="AS96" s="16">
        <f>IF(OR(43&gt;Inputs!$B$5,$B96=""),"",MAX(0,AR96*(1+INDEX('Annual Returns'!$B$4:$B$157,MATCH($A96+42,'Annual Returns'!$A$4:$A$157,0)))-Inputs!$B$2*Inputs!$B$3*(1+Inputs!$B$4)^42))</f>
        <v/>
      </c>
      <c r="AT96" s="16">
        <f>IF(OR(44&gt;Inputs!$B$5,$B96=""),"",MAX(0,AS96*(1+INDEX('Annual Returns'!$B$4:$B$157,MATCH($A96+43,'Annual Returns'!$A$4:$A$157,0)))-Inputs!$B$2*Inputs!$B$3*(1+Inputs!$B$4)^43))</f>
        <v/>
      </c>
      <c r="AU96" s="16">
        <f>IF(OR(45&gt;Inputs!$B$5,$B96=""),"",MAX(0,AT96*(1+INDEX('Annual Returns'!$B$4:$B$157,MATCH($A96+44,'Annual Returns'!$A$4:$A$157,0)))-Inputs!$B$2*Inputs!$B$3*(1+Inputs!$B$4)^44))</f>
        <v/>
      </c>
      <c r="AV96" s="16">
        <f>IF(OR(46&gt;Inputs!$B$5,$B96=""),"",MAX(0,AU96*(1+INDEX('Annual Returns'!$B$4:$B$157,MATCH($A96+45,'Annual Returns'!$A$4:$A$157,0)))-Inputs!$B$2*Inputs!$B$3*(1+Inputs!$B$4)^45))</f>
        <v/>
      </c>
      <c r="AW96" s="16">
        <f>IF(OR(47&gt;Inputs!$B$5,$B96=""),"",MAX(0,AV96*(1+INDEX('Annual Returns'!$B$4:$B$157,MATCH($A96+46,'Annual Returns'!$A$4:$A$157,0)))-Inputs!$B$2*Inputs!$B$3*(1+Inputs!$B$4)^46))</f>
        <v/>
      </c>
      <c r="AX96" s="16">
        <f>IF(OR(48&gt;Inputs!$B$5,$B96=""),"",MAX(0,AW96*(1+INDEX('Annual Returns'!$B$4:$B$157,MATCH($A96+47,'Annual Returns'!$A$4:$A$157,0)))-Inputs!$B$2*Inputs!$B$3*(1+Inputs!$B$4)^47))</f>
        <v/>
      </c>
      <c r="AY96" s="16">
        <f>IF(OR(49&gt;Inputs!$B$5,$B96=""),"",MAX(0,AX96*(1+INDEX('Annual Returns'!$B$4:$B$157,MATCH($A96+48,'Annual Returns'!$A$4:$A$157,0)))-Inputs!$B$2*Inputs!$B$3*(1+Inputs!$B$4)^48))</f>
        <v/>
      </c>
      <c r="AZ96" s="16">
        <f>IF(OR(50&gt;Inputs!$B$5,$B96=""),"",MAX(0,AY96*(1+INDEX('Annual Returns'!$B$4:$B$157,MATCH($A96+49,'Annual Returns'!$A$4:$A$157,0)))-Inputs!$B$2*Inputs!$B$3*(1+Inputs!$B$4)^49))</f>
        <v/>
      </c>
      <c r="BA96" s="16">
        <f>IF(B96="","",INDEX(C96:AZ96,Inputs!$B$5))</f>
        <v/>
      </c>
      <c r="BB96">
        <f>IF(BA96="","",IF(BA96&gt;0,1,0))</f>
        <v/>
      </c>
      <c r="BC96">
        <f>IF(BB96="","",IF(BB96=1,"",MATCH(0,C96:AZ96,0)))</f>
        <v/>
      </c>
    </row>
    <row r="97">
      <c r="A97" t="n">
        <v>1965</v>
      </c>
      <c r="B97" s="16">
        <f>IF(OR($A97+Inputs!$B$5-1&gt;Inputs!$B$7,Inputs!$B$5&gt;50),"",Inputs!$B$2)</f>
        <v/>
      </c>
      <c r="C97" s="16">
        <f>IF(OR(1&gt;Inputs!$B$5,$B97=""),"",MAX(0,B97*(1+INDEX('Annual Returns'!$B$4:$B$157,MATCH($A97+0,'Annual Returns'!$A$4:$A$157,0)))-Inputs!$B$2*Inputs!$B$3*(1+Inputs!$B$4)^0))</f>
        <v/>
      </c>
      <c r="D97" s="16">
        <f>IF(OR(2&gt;Inputs!$B$5,$B97=""),"",MAX(0,C97*(1+INDEX('Annual Returns'!$B$4:$B$157,MATCH($A97+1,'Annual Returns'!$A$4:$A$157,0)))-Inputs!$B$2*Inputs!$B$3*(1+Inputs!$B$4)^1))</f>
        <v/>
      </c>
      <c r="E97" s="16">
        <f>IF(OR(3&gt;Inputs!$B$5,$B97=""),"",MAX(0,D97*(1+INDEX('Annual Returns'!$B$4:$B$157,MATCH($A97+2,'Annual Returns'!$A$4:$A$157,0)))-Inputs!$B$2*Inputs!$B$3*(1+Inputs!$B$4)^2))</f>
        <v/>
      </c>
      <c r="F97" s="16">
        <f>IF(OR(4&gt;Inputs!$B$5,$B97=""),"",MAX(0,E97*(1+INDEX('Annual Returns'!$B$4:$B$157,MATCH($A97+3,'Annual Returns'!$A$4:$A$157,0)))-Inputs!$B$2*Inputs!$B$3*(1+Inputs!$B$4)^3))</f>
        <v/>
      </c>
      <c r="G97" s="16">
        <f>IF(OR(5&gt;Inputs!$B$5,$B97=""),"",MAX(0,F97*(1+INDEX('Annual Returns'!$B$4:$B$157,MATCH($A97+4,'Annual Returns'!$A$4:$A$157,0)))-Inputs!$B$2*Inputs!$B$3*(1+Inputs!$B$4)^4))</f>
        <v/>
      </c>
      <c r="H97" s="16">
        <f>IF(OR(6&gt;Inputs!$B$5,$B97=""),"",MAX(0,G97*(1+INDEX('Annual Returns'!$B$4:$B$157,MATCH($A97+5,'Annual Returns'!$A$4:$A$157,0)))-Inputs!$B$2*Inputs!$B$3*(1+Inputs!$B$4)^5))</f>
        <v/>
      </c>
      <c r="I97" s="16">
        <f>IF(OR(7&gt;Inputs!$B$5,$B97=""),"",MAX(0,H97*(1+INDEX('Annual Returns'!$B$4:$B$157,MATCH($A97+6,'Annual Returns'!$A$4:$A$157,0)))-Inputs!$B$2*Inputs!$B$3*(1+Inputs!$B$4)^6))</f>
        <v/>
      </c>
      <c r="J97" s="16">
        <f>IF(OR(8&gt;Inputs!$B$5,$B97=""),"",MAX(0,I97*(1+INDEX('Annual Returns'!$B$4:$B$157,MATCH($A97+7,'Annual Returns'!$A$4:$A$157,0)))-Inputs!$B$2*Inputs!$B$3*(1+Inputs!$B$4)^7))</f>
        <v/>
      </c>
      <c r="K97" s="16">
        <f>IF(OR(9&gt;Inputs!$B$5,$B97=""),"",MAX(0,J97*(1+INDEX('Annual Returns'!$B$4:$B$157,MATCH($A97+8,'Annual Returns'!$A$4:$A$157,0)))-Inputs!$B$2*Inputs!$B$3*(1+Inputs!$B$4)^8))</f>
        <v/>
      </c>
      <c r="L97" s="16">
        <f>IF(OR(10&gt;Inputs!$B$5,$B97=""),"",MAX(0,K97*(1+INDEX('Annual Returns'!$B$4:$B$157,MATCH($A97+9,'Annual Returns'!$A$4:$A$157,0)))-Inputs!$B$2*Inputs!$B$3*(1+Inputs!$B$4)^9))</f>
        <v/>
      </c>
      <c r="M97" s="16">
        <f>IF(OR(11&gt;Inputs!$B$5,$B97=""),"",MAX(0,L97*(1+INDEX('Annual Returns'!$B$4:$B$157,MATCH($A97+10,'Annual Returns'!$A$4:$A$157,0)))-Inputs!$B$2*Inputs!$B$3*(1+Inputs!$B$4)^10))</f>
        <v/>
      </c>
      <c r="N97" s="16">
        <f>IF(OR(12&gt;Inputs!$B$5,$B97=""),"",MAX(0,M97*(1+INDEX('Annual Returns'!$B$4:$B$157,MATCH($A97+11,'Annual Returns'!$A$4:$A$157,0)))-Inputs!$B$2*Inputs!$B$3*(1+Inputs!$B$4)^11))</f>
        <v/>
      </c>
      <c r="O97" s="16">
        <f>IF(OR(13&gt;Inputs!$B$5,$B97=""),"",MAX(0,N97*(1+INDEX('Annual Returns'!$B$4:$B$157,MATCH($A97+12,'Annual Returns'!$A$4:$A$157,0)))-Inputs!$B$2*Inputs!$B$3*(1+Inputs!$B$4)^12))</f>
        <v/>
      </c>
      <c r="P97" s="16">
        <f>IF(OR(14&gt;Inputs!$B$5,$B97=""),"",MAX(0,O97*(1+INDEX('Annual Returns'!$B$4:$B$157,MATCH($A97+13,'Annual Returns'!$A$4:$A$157,0)))-Inputs!$B$2*Inputs!$B$3*(1+Inputs!$B$4)^13))</f>
        <v/>
      </c>
      <c r="Q97" s="16">
        <f>IF(OR(15&gt;Inputs!$B$5,$B97=""),"",MAX(0,P97*(1+INDEX('Annual Returns'!$B$4:$B$157,MATCH($A97+14,'Annual Returns'!$A$4:$A$157,0)))-Inputs!$B$2*Inputs!$B$3*(1+Inputs!$B$4)^14))</f>
        <v/>
      </c>
      <c r="R97" s="16">
        <f>IF(OR(16&gt;Inputs!$B$5,$B97=""),"",MAX(0,Q97*(1+INDEX('Annual Returns'!$B$4:$B$157,MATCH($A97+15,'Annual Returns'!$A$4:$A$157,0)))-Inputs!$B$2*Inputs!$B$3*(1+Inputs!$B$4)^15))</f>
        <v/>
      </c>
      <c r="S97" s="16">
        <f>IF(OR(17&gt;Inputs!$B$5,$B97=""),"",MAX(0,R97*(1+INDEX('Annual Returns'!$B$4:$B$157,MATCH($A97+16,'Annual Returns'!$A$4:$A$157,0)))-Inputs!$B$2*Inputs!$B$3*(1+Inputs!$B$4)^16))</f>
        <v/>
      </c>
      <c r="T97" s="16">
        <f>IF(OR(18&gt;Inputs!$B$5,$B97=""),"",MAX(0,S97*(1+INDEX('Annual Returns'!$B$4:$B$157,MATCH($A97+17,'Annual Returns'!$A$4:$A$157,0)))-Inputs!$B$2*Inputs!$B$3*(1+Inputs!$B$4)^17))</f>
        <v/>
      </c>
      <c r="U97" s="16">
        <f>IF(OR(19&gt;Inputs!$B$5,$B97=""),"",MAX(0,T97*(1+INDEX('Annual Returns'!$B$4:$B$157,MATCH($A97+18,'Annual Returns'!$A$4:$A$157,0)))-Inputs!$B$2*Inputs!$B$3*(1+Inputs!$B$4)^18))</f>
        <v/>
      </c>
      <c r="V97" s="16">
        <f>IF(OR(20&gt;Inputs!$B$5,$B97=""),"",MAX(0,U97*(1+INDEX('Annual Returns'!$B$4:$B$157,MATCH($A97+19,'Annual Returns'!$A$4:$A$157,0)))-Inputs!$B$2*Inputs!$B$3*(1+Inputs!$B$4)^19))</f>
        <v/>
      </c>
      <c r="W97" s="16">
        <f>IF(OR(21&gt;Inputs!$B$5,$B97=""),"",MAX(0,V97*(1+INDEX('Annual Returns'!$B$4:$B$157,MATCH($A97+20,'Annual Returns'!$A$4:$A$157,0)))-Inputs!$B$2*Inputs!$B$3*(1+Inputs!$B$4)^20))</f>
        <v/>
      </c>
      <c r="X97" s="16">
        <f>IF(OR(22&gt;Inputs!$B$5,$B97=""),"",MAX(0,W97*(1+INDEX('Annual Returns'!$B$4:$B$157,MATCH($A97+21,'Annual Returns'!$A$4:$A$157,0)))-Inputs!$B$2*Inputs!$B$3*(1+Inputs!$B$4)^21))</f>
        <v/>
      </c>
      <c r="Y97" s="16">
        <f>IF(OR(23&gt;Inputs!$B$5,$B97=""),"",MAX(0,X97*(1+INDEX('Annual Returns'!$B$4:$B$157,MATCH($A97+22,'Annual Returns'!$A$4:$A$157,0)))-Inputs!$B$2*Inputs!$B$3*(1+Inputs!$B$4)^22))</f>
        <v/>
      </c>
      <c r="Z97" s="16">
        <f>IF(OR(24&gt;Inputs!$B$5,$B97=""),"",MAX(0,Y97*(1+INDEX('Annual Returns'!$B$4:$B$157,MATCH($A97+23,'Annual Returns'!$A$4:$A$157,0)))-Inputs!$B$2*Inputs!$B$3*(1+Inputs!$B$4)^23))</f>
        <v/>
      </c>
      <c r="AA97" s="16">
        <f>IF(OR(25&gt;Inputs!$B$5,$B97=""),"",MAX(0,Z97*(1+INDEX('Annual Returns'!$B$4:$B$157,MATCH($A97+24,'Annual Returns'!$A$4:$A$157,0)))-Inputs!$B$2*Inputs!$B$3*(1+Inputs!$B$4)^24))</f>
        <v/>
      </c>
      <c r="AB97" s="16">
        <f>IF(OR(26&gt;Inputs!$B$5,$B97=""),"",MAX(0,AA97*(1+INDEX('Annual Returns'!$B$4:$B$157,MATCH($A97+25,'Annual Returns'!$A$4:$A$157,0)))-Inputs!$B$2*Inputs!$B$3*(1+Inputs!$B$4)^25))</f>
        <v/>
      </c>
      <c r="AC97" s="16">
        <f>IF(OR(27&gt;Inputs!$B$5,$B97=""),"",MAX(0,AB97*(1+INDEX('Annual Returns'!$B$4:$B$157,MATCH($A97+26,'Annual Returns'!$A$4:$A$157,0)))-Inputs!$B$2*Inputs!$B$3*(1+Inputs!$B$4)^26))</f>
        <v/>
      </c>
      <c r="AD97" s="16">
        <f>IF(OR(28&gt;Inputs!$B$5,$B97=""),"",MAX(0,AC97*(1+INDEX('Annual Returns'!$B$4:$B$157,MATCH($A97+27,'Annual Returns'!$A$4:$A$157,0)))-Inputs!$B$2*Inputs!$B$3*(1+Inputs!$B$4)^27))</f>
        <v/>
      </c>
      <c r="AE97" s="16">
        <f>IF(OR(29&gt;Inputs!$B$5,$B97=""),"",MAX(0,AD97*(1+INDEX('Annual Returns'!$B$4:$B$157,MATCH($A97+28,'Annual Returns'!$A$4:$A$157,0)))-Inputs!$B$2*Inputs!$B$3*(1+Inputs!$B$4)^28))</f>
        <v/>
      </c>
      <c r="AF97" s="16">
        <f>IF(OR(30&gt;Inputs!$B$5,$B97=""),"",MAX(0,AE97*(1+INDEX('Annual Returns'!$B$4:$B$157,MATCH($A97+29,'Annual Returns'!$A$4:$A$157,0)))-Inputs!$B$2*Inputs!$B$3*(1+Inputs!$B$4)^29))</f>
        <v/>
      </c>
      <c r="AG97" s="16">
        <f>IF(OR(31&gt;Inputs!$B$5,$B97=""),"",MAX(0,AF97*(1+INDEX('Annual Returns'!$B$4:$B$157,MATCH($A97+30,'Annual Returns'!$A$4:$A$157,0)))-Inputs!$B$2*Inputs!$B$3*(1+Inputs!$B$4)^30))</f>
        <v/>
      </c>
      <c r="AH97" s="16">
        <f>IF(OR(32&gt;Inputs!$B$5,$B97=""),"",MAX(0,AG97*(1+INDEX('Annual Returns'!$B$4:$B$157,MATCH($A97+31,'Annual Returns'!$A$4:$A$157,0)))-Inputs!$B$2*Inputs!$B$3*(1+Inputs!$B$4)^31))</f>
        <v/>
      </c>
      <c r="AI97" s="16">
        <f>IF(OR(33&gt;Inputs!$B$5,$B97=""),"",MAX(0,AH97*(1+INDEX('Annual Returns'!$B$4:$B$157,MATCH($A97+32,'Annual Returns'!$A$4:$A$157,0)))-Inputs!$B$2*Inputs!$B$3*(1+Inputs!$B$4)^32))</f>
        <v/>
      </c>
      <c r="AJ97" s="16">
        <f>IF(OR(34&gt;Inputs!$B$5,$B97=""),"",MAX(0,AI97*(1+INDEX('Annual Returns'!$B$4:$B$157,MATCH($A97+33,'Annual Returns'!$A$4:$A$157,0)))-Inputs!$B$2*Inputs!$B$3*(1+Inputs!$B$4)^33))</f>
        <v/>
      </c>
      <c r="AK97" s="16">
        <f>IF(OR(35&gt;Inputs!$B$5,$B97=""),"",MAX(0,AJ97*(1+INDEX('Annual Returns'!$B$4:$B$157,MATCH($A97+34,'Annual Returns'!$A$4:$A$157,0)))-Inputs!$B$2*Inputs!$B$3*(1+Inputs!$B$4)^34))</f>
        <v/>
      </c>
      <c r="AL97" s="16">
        <f>IF(OR(36&gt;Inputs!$B$5,$B97=""),"",MAX(0,AK97*(1+INDEX('Annual Returns'!$B$4:$B$157,MATCH($A97+35,'Annual Returns'!$A$4:$A$157,0)))-Inputs!$B$2*Inputs!$B$3*(1+Inputs!$B$4)^35))</f>
        <v/>
      </c>
      <c r="AM97" s="16">
        <f>IF(OR(37&gt;Inputs!$B$5,$B97=""),"",MAX(0,AL97*(1+INDEX('Annual Returns'!$B$4:$B$157,MATCH($A97+36,'Annual Returns'!$A$4:$A$157,0)))-Inputs!$B$2*Inputs!$B$3*(1+Inputs!$B$4)^36))</f>
        <v/>
      </c>
      <c r="AN97" s="16">
        <f>IF(OR(38&gt;Inputs!$B$5,$B97=""),"",MAX(0,AM97*(1+INDEX('Annual Returns'!$B$4:$B$157,MATCH($A97+37,'Annual Returns'!$A$4:$A$157,0)))-Inputs!$B$2*Inputs!$B$3*(1+Inputs!$B$4)^37))</f>
        <v/>
      </c>
      <c r="AO97" s="16">
        <f>IF(OR(39&gt;Inputs!$B$5,$B97=""),"",MAX(0,AN97*(1+INDEX('Annual Returns'!$B$4:$B$157,MATCH($A97+38,'Annual Returns'!$A$4:$A$157,0)))-Inputs!$B$2*Inputs!$B$3*(1+Inputs!$B$4)^38))</f>
        <v/>
      </c>
      <c r="AP97" s="16">
        <f>IF(OR(40&gt;Inputs!$B$5,$B97=""),"",MAX(0,AO97*(1+INDEX('Annual Returns'!$B$4:$B$157,MATCH($A97+39,'Annual Returns'!$A$4:$A$157,0)))-Inputs!$B$2*Inputs!$B$3*(1+Inputs!$B$4)^39))</f>
        <v/>
      </c>
      <c r="AQ97" s="16">
        <f>IF(OR(41&gt;Inputs!$B$5,$B97=""),"",MAX(0,AP97*(1+INDEX('Annual Returns'!$B$4:$B$157,MATCH($A97+40,'Annual Returns'!$A$4:$A$157,0)))-Inputs!$B$2*Inputs!$B$3*(1+Inputs!$B$4)^40))</f>
        <v/>
      </c>
      <c r="AR97" s="16">
        <f>IF(OR(42&gt;Inputs!$B$5,$B97=""),"",MAX(0,AQ97*(1+INDEX('Annual Returns'!$B$4:$B$157,MATCH($A97+41,'Annual Returns'!$A$4:$A$157,0)))-Inputs!$B$2*Inputs!$B$3*(1+Inputs!$B$4)^41))</f>
        <v/>
      </c>
      <c r="AS97" s="16">
        <f>IF(OR(43&gt;Inputs!$B$5,$B97=""),"",MAX(0,AR97*(1+INDEX('Annual Returns'!$B$4:$B$157,MATCH($A97+42,'Annual Returns'!$A$4:$A$157,0)))-Inputs!$B$2*Inputs!$B$3*(1+Inputs!$B$4)^42))</f>
        <v/>
      </c>
      <c r="AT97" s="16">
        <f>IF(OR(44&gt;Inputs!$B$5,$B97=""),"",MAX(0,AS97*(1+INDEX('Annual Returns'!$B$4:$B$157,MATCH($A97+43,'Annual Returns'!$A$4:$A$157,0)))-Inputs!$B$2*Inputs!$B$3*(1+Inputs!$B$4)^43))</f>
        <v/>
      </c>
      <c r="AU97" s="16">
        <f>IF(OR(45&gt;Inputs!$B$5,$B97=""),"",MAX(0,AT97*(1+INDEX('Annual Returns'!$B$4:$B$157,MATCH($A97+44,'Annual Returns'!$A$4:$A$157,0)))-Inputs!$B$2*Inputs!$B$3*(1+Inputs!$B$4)^44))</f>
        <v/>
      </c>
      <c r="AV97" s="16">
        <f>IF(OR(46&gt;Inputs!$B$5,$B97=""),"",MAX(0,AU97*(1+INDEX('Annual Returns'!$B$4:$B$157,MATCH($A97+45,'Annual Returns'!$A$4:$A$157,0)))-Inputs!$B$2*Inputs!$B$3*(1+Inputs!$B$4)^45))</f>
        <v/>
      </c>
      <c r="AW97" s="16">
        <f>IF(OR(47&gt;Inputs!$B$5,$B97=""),"",MAX(0,AV97*(1+INDEX('Annual Returns'!$B$4:$B$157,MATCH($A97+46,'Annual Returns'!$A$4:$A$157,0)))-Inputs!$B$2*Inputs!$B$3*(1+Inputs!$B$4)^46))</f>
        <v/>
      </c>
      <c r="AX97" s="16">
        <f>IF(OR(48&gt;Inputs!$B$5,$B97=""),"",MAX(0,AW97*(1+INDEX('Annual Returns'!$B$4:$B$157,MATCH($A97+47,'Annual Returns'!$A$4:$A$157,0)))-Inputs!$B$2*Inputs!$B$3*(1+Inputs!$B$4)^47))</f>
        <v/>
      </c>
      <c r="AY97" s="16">
        <f>IF(OR(49&gt;Inputs!$B$5,$B97=""),"",MAX(0,AX97*(1+INDEX('Annual Returns'!$B$4:$B$157,MATCH($A97+48,'Annual Returns'!$A$4:$A$157,0)))-Inputs!$B$2*Inputs!$B$3*(1+Inputs!$B$4)^48))</f>
        <v/>
      </c>
      <c r="AZ97" s="16">
        <f>IF(OR(50&gt;Inputs!$B$5,$B97=""),"",MAX(0,AY97*(1+INDEX('Annual Returns'!$B$4:$B$157,MATCH($A97+49,'Annual Returns'!$A$4:$A$157,0)))-Inputs!$B$2*Inputs!$B$3*(1+Inputs!$B$4)^49))</f>
        <v/>
      </c>
      <c r="BA97" s="16">
        <f>IF(B97="","",INDEX(C97:AZ97,Inputs!$B$5))</f>
        <v/>
      </c>
      <c r="BB97">
        <f>IF(BA97="","",IF(BA97&gt;0,1,0))</f>
        <v/>
      </c>
      <c r="BC97">
        <f>IF(BB97="","",IF(BB97=1,"",MATCH(0,C97:AZ97,0)))</f>
        <v/>
      </c>
    </row>
    <row r="98">
      <c r="A98" t="n">
        <v>1966</v>
      </c>
      <c r="B98" s="16">
        <f>IF(OR($A98+Inputs!$B$5-1&gt;Inputs!$B$7,Inputs!$B$5&gt;50),"",Inputs!$B$2)</f>
        <v/>
      </c>
      <c r="C98" s="16">
        <f>IF(OR(1&gt;Inputs!$B$5,$B98=""),"",MAX(0,B98*(1+INDEX('Annual Returns'!$B$4:$B$157,MATCH($A98+0,'Annual Returns'!$A$4:$A$157,0)))-Inputs!$B$2*Inputs!$B$3*(1+Inputs!$B$4)^0))</f>
        <v/>
      </c>
      <c r="D98" s="16">
        <f>IF(OR(2&gt;Inputs!$B$5,$B98=""),"",MAX(0,C98*(1+INDEX('Annual Returns'!$B$4:$B$157,MATCH($A98+1,'Annual Returns'!$A$4:$A$157,0)))-Inputs!$B$2*Inputs!$B$3*(1+Inputs!$B$4)^1))</f>
        <v/>
      </c>
      <c r="E98" s="16">
        <f>IF(OR(3&gt;Inputs!$B$5,$B98=""),"",MAX(0,D98*(1+INDEX('Annual Returns'!$B$4:$B$157,MATCH($A98+2,'Annual Returns'!$A$4:$A$157,0)))-Inputs!$B$2*Inputs!$B$3*(1+Inputs!$B$4)^2))</f>
        <v/>
      </c>
      <c r="F98" s="16">
        <f>IF(OR(4&gt;Inputs!$B$5,$B98=""),"",MAX(0,E98*(1+INDEX('Annual Returns'!$B$4:$B$157,MATCH($A98+3,'Annual Returns'!$A$4:$A$157,0)))-Inputs!$B$2*Inputs!$B$3*(1+Inputs!$B$4)^3))</f>
        <v/>
      </c>
      <c r="G98" s="16">
        <f>IF(OR(5&gt;Inputs!$B$5,$B98=""),"",MAX(0,F98*(1+INDEX('Annual Returns'!$B$4:$B$157,MATCH($A98+4,'Annual Returns'!$A$4:$A$157,0)))-Inputs!$B$2*Inputs!$B$3*(1+Inputs!$B$4)^4))</f>
        <v/>
      </c>
      <c r="H98" s="16">
        <f>IF(OR(6&gt;Inputs!$B$5,$B98=""),"",MAX(0,G98*(1+INDEX('Annual Returns'!$B$4:$B$157,MATCH($A98+5,'Annual Returns'!$A$4:$A$157,0)))-Inputs!$B$2*Inputs!$B$3*(1+Inputs!$B$4)^5))</f>
        <v/>
      </c>
      <c r="I98" s="16">
        <f>IF(OR(7&gt;Inputs!$B$5,$B98=""),"",MAX(0,H98*(1+INDEX('Annual Returns'!$B$4:$B$157,MATCH($A98+6,'Annual Returns'!$A$4:$A$157,0)))-Inputs!$B$2*Inputs!$B$3*(1+Inputs!$B$4)^6))</f>
        <v/>
      </c>
      <c r="J98" s="16">
        <f>IF(OR(8&gt;Inputs!$B$5,$B98=""),"",MAX(0,I98*(1+INDEX('Annual Returns'!$B$4:$B$157,MATCH($A98+7,'Annual Returns'!$A$4:$A$157,0)))-Inputs!$B$2*Inputs!$B$3*(1+Inputs!$B$4)^7))</f>
        <v/>
      </c>
      <c r="K98" s="16">
        <f>IF(OR(9&gt;Inputs!$B$5,$B98=""),"",MAX(0,J98*(1+INDEX('Annual Returns'!$B$4:$B$157,MATCH($A98+8,'Annual Returns'!$A$4:$A$157,0)))-Inputs!$B$2*Inputs!$B$3*(1+Inputs!$B$4)^8))</f>
        <v/>
      </c>
      <c r="L98" s="16">
        <f>IF(OR(10&gt;Inputs!$B$5,$B98=""),"",MAX(0,K98*(1+INDEX('Annual Returns'!$B$4:$B$157,MATCH($A98+9,'Annual Returns'!$A$4:$A$157,0)))-Inputs!$B$2*Inputs!$B$3*(1+Inputs!$B$4)^9))</f>
        <v/>
      </c>
      <c r="M98" s="16">
        <f>IF(OR(11&gt;Inputs!$B$5,$B98=""),"",MAX(0,L98*(1+INDEX('Annual Returns'!$B$4:$B$157,MATCH($A98+10,'Annual Returns'!$A$4:$A$157,0)))-Inputs!$B$2*Inputs!$B$3*(1+Inputs!$B$4)^10))</f>
        <v/>
      </c>
      <c r="N98" s="16">
        <f>IF(OR(12&gt;Inputs!$B$5,$B98=""),"",MAX(0,M98*(1+INDEX('Annual Returns'!$B$4:$B$157,MATCH($A98+11,'Annual Returns'!$A$4:$A$157,0)))-Inputs!$B$2*Inputs!$B$3*(1+Inputs!$B$4)^11))</f>
        <v/>
      </c>
      <c r="O98" s="16">
        <f>IF(OR(13&gt;Inputs!$B$5,$B98=""),"",MAX(0,N98*(1+INDEX('Annual Returns'!$B$4:$B$157,MATCH($A98+12,'Annual Returns'!$A$4:$A$157,0)))-Inputs!$B$2*Inputs!$B$3*(1+Inputs!$B$4)^12))</f>
        <v/>
      </c>
      <c r="P98" s="16">
        <f>IF(OR(14&gt;Inputs!$B$5,$B98=""),"",MAX(0,O98*(1+INDEX('Annual Returns'!$B$4:$B$157,MATCH($A98+13,'Annual Returns'!$A$4:$A$157,0)))-Inputs!$B$2*Inputs!$B$3*(1+Inputs!$B$4)^13))</f>
        <v/>
      </c>
      <c r="Q98" s="16">
        <f>IF(OR(15&gt;Inputs!$B$5,$B98=""),"",MAX(0,P98*(1+INDEX('Annual Returns'!$B$4:$B$157,MATCH($A98+14,'Annual Returns'!$A$4:$A$157,0)))-Inputs!$B$2*Inputs!$B$3*(1+Inputs!$B$4)^14))</f>
        <v/>
      </c>
      <c r="R98" s="16">
        <f>IF(OR(16&gt;Inputs!$B$5,$B98=""),"",MAX(0,Q98*(1+INDEX('Annual Returns'!$B$4:$B$157,MATCH($A98+15,'Annual Returns'!$A$4:$A$157,0)))-Inputs!$B$2*Inputs!$B$3*(1+Inputs!$B$4)^15))</f>
        <v/>
      </c>
      <c r="S98" s="16">
        <f>IF(OR(17&gt;Inputs!$B$5,$B98=""),"",MAX(0,R98*(1+INDEX('Annual Returns'!$B$4:$B$157,MATCH($A98+16,'Annual Returns'!$A$4:$A$157,0)))-Inputs!$B$2*Inputs!$B$3*(1+Inputs!$B$4)^16))</f>
        <v/>
      </c>
      <c r="T98" s="16">
        <f>IF(OR(18&gt;Inputs!$B$5,$B98=""),"",MAX(0,S98*(1+INDEX('Annual Returns'!$B$4:$B$157,MATCH($A98+17,'Annual Returns'!$A$4:$A$157,0)))-Inputs!$B$2*Inputs!$B$3*(1+Inputs!$B$4)^17))</f>
        <v/>
      </c>
      <c r="U98" s="16">
        <f>IF(OR(19&gt;Inputs!$B$5,$B98=""),"",MAX(0,T98*(1+INDEX('Annual Returns'!$B$4:$B$157,MATCH($A98+18,'Annual Returns'!$A$4:$A$157,0)))-Inputs!$B$2*Inputs!$B$3*(1+Inputs!$B$4)^18))</f>
        <v/>
      </c>
      <c r="V98" s="16">
        <f>IF(OR(20&gt;Inputs!$B$5,$B98=""),"",MAX(0,U98*(1+INDEX('Annual Returns'!$B$4:$B$157,MATCH($A98+19,'Annual Returns'!$A$4:$A$157,0)))-Inputs!$B$2*Inputs!$B$3*(1+Inputs!$B$4)^19))</f>
        <v/>
      </c>
      <c r="W98" s="16">
        <f>IF(OR(21&gt;Inputs!$B$5,$B98=""),"",MAX(0,V98*(1+INDEX('Annual Returns'!$B$4:$B$157,MATCH($A98+20,'Annual Returns'!$A$4:$A$157,0)))-Inputs!$B$2*Inputs!$B$3*(1+Inputs!$B$4)^20))</f>
        <v/>
      </c>
      <c r="X98" s="16">
        <f>IF(OR(22&gt;Inputs!$B$5,$B98=""),"",MAX(0,W98*(1+INDEX('Annual Returns'!$B$4:$B$157,MATCH($A98+21,'Annual Returns'!$A$4:$A$157,0)))-Inputs!$B$2*Inputs!$B$3*(1+Inputs!$B$4)^21))</f>
        <v/>
      </c>
      <c r="Y98" s="16">
        <f>IF(OR(23&gt;Inputs!$B$5,$B98=""),"",MAX(0,X98*(1+INDEX('Annual Returns'!$B$4:$B$157,MATCH($A98+22,'Annual Returns'!$A$4:$A$157,0)))-Inputs!$B$2*Inputs!$B$3*(1+Inputs!$B$4)^22))</f>
        <v/>
      </c>
      <c r="Z98" s="16">
        <f>IF(OR(24&gt;Inputs!$B$5,$B98=""),"",MAX(0,Y98*(1+INDEX('Annual Returns'!$B$4:$B$157,MATCH($A98+23,'Annual Returns'!$A$4:$A$157,0)))-Inputs!$B$2*Inputs!$B$3*(1+Inputs!$B$4)^23))</f>
        <v/>
      </c>
      <c r="AA98" s="16">
        <f>IF(OR(25&gt;Inputs!$B$5,$B98=""),"",MAX(0,Z98*(1+INDEX('Annual Returns'!$B$4:$B$157,MATCH($A98+24,'Annual Returns'!$A$4:$A$157,0)))-Inputs!$B$2*Inputs!$B$3*(1+Inputs!$B$4)^24))</f>
        <v/>
      </c>
      <c r="AB98" s="16">
        <f>IF(OR(26&gt;Inputs!$B$5,$B98=""),"",MAX(0,AA98*(1+INDEX('Annual Returns'!$B$4:$B$157,MATCH($A98+25,'Annual Returns'!$A$4:$A$157,0)))-Inputs!$B$2*Inputs!$B$3*(1+Inputs!$B$4)^25))</f>
        <v/>
      </c>
      <c r="AC98" s="16">
        <f>IF(OR(27&gt;Inputs!$B$5,$B98=""),"",MAX(0,AB98*(1+INDEX('Annual Returns'!$B$4:$B$157,MATCH($A98+26,'Annual Returns'!$A$4:$A$157,0)))-Inputs!$B$2*Inputs!$B$3*(1+Inputs!$B$4)^26))</f>
        <v/>
      </c>
      <c r="AD98" s="16">
        <f>IF(OR(28&gt;Inputs!$B$5,$B98=""),"",MAX(0,AC98*(1+INDEX('Annual Returns'!$B$4:$B$157,MATCH($A98+27,'Annual Returns'!$A$4:$A$157,0)))-Inputs!$B$2*Inputs!$B$3*(1+Inputs!$B$4)^27))</f>
        <v/>
      </c>
      <c r="AE98" s="16">
        <f>IF(OR(29&gt;Inputs!$B$5,$B98=""),"",MAX(0,AD98*(1+INDEX('Annual Returns'!$B$4:$B$157,MATCH($A98+28,'Annual Returns'!$A$4:$A$157,0)))-Inputs!$B$2*Inputs!$B$3*(1+Inputs!$B$4)^28))</f>
        <v/>
      </c>
      <c r="AF98" s="16">
        <f>IF(OR(30&gt;Inputs!$B$5,$B98=""),"",MAX(0,AE98*(1+INDEX('Annual Returns'!$B$4:$B$157,MATCH($A98+29,'Annual Returns'!$A$4:$A$157,0)))-Inputs!$B$2*Inputs!$B$3*(1+Inputs!$B$4)^29))</f>
        <v/>
      </c>
      <c r="AG98" s="16">
        <f>IF(OR(31&gt;Inputs!$B$5,$B98=""),"",MAX(0,AF98*(1+INDEX('Annual Returns'!$B$4:$B$157,MATCH($A98+30,'Annual Returns'!$A$4:$A$157,0)))-Inputs!$B$2*Inputs!$B$3*(1+Inputs!$B$4)^30))</f>
        <v/>
      </c>
      <c r="AH98" s="16">
        <f>IF(OR(32&gt;Inputs!$B$5,$B98=""),"",MAX(0,AG98*(1+INDEX('Annual Returns'!$B$4:$B$157,MATCH($A98+31,'Annual Returns'!$A$4:$A$157,0)))-Inputs!$B$2*Inputs!$B$3*(1+Inputs!$B$4)^31))</f>
        <v/>
      </c>
      <c r="AI98" s="16">
        <f>IF(OR(33&gt;Inputs!$B$5,$B98=""),"",MAX(0,AH98*(1+INDEX('Annual Returns'!$B$4:$B$157,MATCH($A98+32,'Annual Returns'!$A$4:$A$157,0)))-Inputs!$B$2*Inputs!$B$3*(1+Inputs!$B$4)^32))</f>
        <v/>
      </c>
      <c r="AJ98" s="16">
        <f>IF(OR(34&gt;Inputs!$B$5,$B98=""),"",MAX(0,AI98*(1+INDEX('Annual Returns'!$B$4:$B$157,MATCH($A98+33,'Annual Returns'!$A$4:$A$157,0)))-Inputs!$B$2*Inputs!$B$3*(1+Inputs!$B$4)^33))</f>
        <v/>
      </c>
      <c r="AK98" s="16">
        <f>IF(OR(35&gt;Inputs!$B$5,$B98=""),"",MAX(0,AJ98*(1+INDEX('Annual Returns'!$B$4:$B$157,MATCH($A98+34,'Annual Returns'!$A$4:$A$157,0)))-Inputs!$B$2*Inputs!$B$3*(1+Inputs!$B$4)^34))</f>
        <v/>
      </c>
      <c r="AL98" s="16">
        <f>IF(OR(36&gt;Inputs!$B$5,$B98=""),"",MAX(0,AK98*(1+INDEX('Annual Returns'!$B$4:$B$157,MATCH($A98+35,'Annual Returns'!$A$4:$A$157,0)))-Inputs!$B$2*Inputs!$B$3*(1+Inputs!$B$4)^35))</f>
        <v/>
      </c>
      <c r="AM98" s="16">
        <f>IF(OR(37&gt;Inputs!$B$5,$B98=""),"",MAX(0,AL98*(1+INDEX('Annual Returns'!$B$4:$B$157,MATCH($A98+36,'Annual Returns'!$A$4:$A$157,0)))-Inputs!$B$2*Inputs!$B$3*(1+Inputs!$B$4)^36))</f>
        <v/>
      </c>
      <c r="AN98" s="16">
        <f>IF(OR(38&gt;Inputs!$B$5,$B98=""),"",MAX(0,AM98*(1+INDEX('Annual Returns'!$B$4:$B$157,MATCH($A98+37,'Annual Returns'!$A$4:$A$157,0)))-Inputs!$B$2*Inputs!$B$3*(1+Inputs!$B$4)^37))</f>
        <v/>
      </c>
      <c r="AO98" s="16">
        <f>IF(OR(39&gt;Inputs!$B$5,$B98=""),"",MAX(0,AN98*(1+INDEX('Annual Returns'!$B$4:$B$157,MATCH($A98+38,'Annual Returns'!$A$4:$A$157,0)))-Inputs!$B$2*Inputs!$B$3*(1+Inputs!$B$4)^38))</f>
        <v/>
      </c>
      <c r="AP98" s="16">
        <f>IF(OR(40&gt;Inputs!$B$5,$B98=""),"",MAX(0,AO98*(1+INDEX('Annual Returns'!$B$4:$B$157,MATCH($A98+39,'Annual Returns'!$A$4:$A$157,0)))-Inputs!$B$2*Inputs!$B$3*(1+Inputs!$B$4)^39))</f>
        <v/>
      </c>
      <c r="AQ98" s="16">
        <f>IF(OR(41&gt;Inputs!$B$5,$B98=""),"",MAX(0,AP98*(1+INDEX('Annual Returns'!$B$4:$B$157,MATCH($A98+40,'Annual Returns'!$A$4:$A$157,0)))-Inputs!$B$2*Inputs!$B$3*(1+Inputs!$B$4)^40))</f>
        <v/>
      </c>
      <c r="AR98" s="16">
        <f>IF(OR(42&gt;Inputs!$B$5,$B98=""),"",MAX(0,AQ98*(1+INDEX('Annual Returns'!$B$4:$B$157,MATCH($A98+41,'Annual Returns'!$A$4:$A$157,0)))-Inputs!$B$2*Inputs!$B$3*(1+Inputs!$B$4)^41))</f>
        <v/>
      </c>
      <c r="AS98" s="16">
        <f>IF(OR(43&gt;Inputs!$B$5,$B98=""),"",MAX(0,AR98*(1+INDEX('Annual Returns'!$B$4:$B$157,MATCH($A98+42,'Annual Returns'!$A$4:$A$157,0)))-Inputs!$B$2*Inputs!$B$3*(1+Inputs!$B$4)^42))</f>
        <v/>
      </c>
      <c r="AT98" s="16">
        <f>IF(OR(44&gt;Inputs!$B$5,$B98=""),"",MAX(0,AS98*(1+INDEX('Annual Returns'!$B$4:$B$157,MATCH($A98+43,'Annual Returns'!$A$4:$A$157,0)))-Inputs!$B$2*Inputs!$B$3*(1+Inputs!$B$4)^43))</f>
        <v/>
      </c>
      <c r="AU98" s="16">
        <f>IF(OR(45&gt;Inputs!$B$5,$B98=""),"",MAX(0,AT98*(1+INDEX('Annual Returns'!$B$4:$B$157,MATCH($A98+44,'Annual Returns'!$A$4:$A$157,0)))-Inputs!$B$2*Inputs!$B$3*(1+Inputs!$B$4)^44))</f>
        <v/>
      </c>
      <c r="AV98" s="16">
        <f>IF(OR(46&gt;Inputs!$B$5,$B98=""),"",MAX(0,AU98*(1+INDEX('Annual Returns'!$B$4:$B$157,MATCH($A98+45,'Annual Returns'!$A$4:$A$157,0)))-Inputs!$B$2*Inputs!$B$3*(1+Inputs!$B$4)^45))</f>
        <v/>
      </c>
      <c r="AW98" s="16">
        <f>IF(OR(47&gt;Inputs!$B$5,$B98=""),"",MAX(0,AV98*(1+INDEX('Annual Returns'!$B$4:$B$157,MATCH($A98+46,'Annual Returns'!$A$4:$A$157,0)))-Inputs!$B$2*Inputs!$B$3*(1+Inputs!$B$4)^46))</f>
        <v/>
      </c>
      <c r="AX98" s="16">
        <f>IF(OR(48&gt;Inputs!$B$5,$B98=""),"",MAX(0,AW98*(1+INDEX('Annual Returns'!$B$4:$B$157,MATCH($A98+47,'Annual Returns'!$A$4:$A$157,0)))-Inputs!$B$2*Inputs!$B$3*(1+Inputs!$B$4)^47))</f>
        <v/>
      </c>
      <c r="AY98" s="16">
        <f>IF(OR(49&gt;Inputs!$B$5,$B98=""),"",MAX(0,AX98*(1+INDEX('Annual Returns'!$B$4:$B$157,MATCH($A98+48,'Annual Returns'!$A$4:$A$157,0)))-Inputs!$B$2*Inputs!$B$3*(1+Inputs!$B$4)^48))</f>
        <v/>
      </c>
      <c r="AZ98" s="16">
        <f>IF(OR(50&gt;Inputs!$B$5,$B98=""),"",MAX(0,AY98*(1+INDEX('Annual Returns'!$B$4:$B$157,MATCH($A98+49,'Annual Returns'!$A$4:$A$157,0)))-Inputs!$B$2*Inputs!$B$3*(1+Inputs!$B$4)^49))</f>
        <v/>
      </c>
      <c r="BA98" s="16">
        <f>IF(B98="","",INDEX(C98:AZ98,Inputs!$B$5))</f>
        <v/>
      </c>
      <c r="BB98">
        <f>IF(BA98="","",IF(BA98&gt;0,1,0))</f>
        <v/>
      </c>
      <c r="BC98">
        <f>IF(BB98="","",IF(BB98=1,"",MATCH(0,C98:AZ98,0)))</f>
        <v/>
      </c>
    </row>
    <row r="99">
      <c r="A99" t="n">
        <v>1967</v>
      </c>
      <c r="B99" s="16">
        <f>IF(OR($A99+Inputs!$B$5-1&gt;Inputs!$B$7,Inputs!$B$5&gt;50),"",Inputs!$B$2)</f>
        <v/>
      </c>
      <c r="C99" s="16">
        <f>IF(OR(1&gt;Inputs!$B$5,$B99=""),"",MAX(0,B99*(1+INDEX('Annual Returns'!$B$4:$B$157,MATCH($A99+0,'Annual Returns'!$A$4:$A$157,0)))-Inputs!$B$2*Inputs!$B$3*(1+Inputs!$B$4)^0))</f>
        <v/>
      </c>
      <c r="D99" s="16">
        <f>IF(OR(2&gt;Inputs!$B$5,$B99=""),"",MAX(0,C99*(1+INDEX('Annual Returns'!$B$4:$B$157,MATCH($A99+1,'Annual Returns'!$A$4:$A$157,0)))-Inputs!$B$2*Inputs!$B$3*(1+Inputs!$B$4)^1))</f>
        <v/>
      </c>
      <c r="E99" s="16">
        <f>IF(OR(3&gt;Inputs!$B$5,$B99=""),"",MAX(0,D99*(1+INDEX('Annual Returns'!$B$4:$B$157,MATCH($A99+2,'Annual Returns'!$A$4:$A$157,0)))-Inputs!$B$2*Inputs!$B$3*(1+Inputs!$B$4)^2))</f>
        <v/>
      </c>
      <c r="F99" s="16">
        <f>IF(OR(4&gt;Inputs!$B$5,$B99=""),"",MAX(0,E99*(1+INDEX('Annual Returns'!$B$4:$B$157,MATCH($A99+3,'Annual Returns'!$A$4:$A$157,0)))-Inputs!$B$2*Inputs!$B$3*(1+Inputs!$B$4)^3))</f>
        <v/>
      </c>
      <c r="G99" s="16">
        <f>IF(OR(5&gt;Inputs!$B$5,$B99=""),"",MAX(0,F99*(1+INDEX('Annual Returns'!$B$4:$B$157,MATCH($A99+4,'Annual Returns'!$A$4:$A$157,0)))-Inputs!$B$2*Inputs!$B$3*(1+Inputs!$B$4)^4))</f>
        <v/>
      </c>
      <c r="H99" s="16">
        <f>IF(OR(6&gt;Inputs!$B$5,$B99=""),"",MAX(0,G99*(1+INDEX('Annual Returns'!$B$4:$B$157,MATCH($A99+5,'Annual Returns'!$A$4:$A$157,0)))-Inputs!$B$2*Inputs!$B$3*(1+Inputs!$B$4)^5))</f>
        <v/>
      </c>
      <c r="I99" s="16">
        <f>IF(OR(7&gt;Inputs!$B$5,$B99=""),"",MAX(0,H99*(1+INDEX('Annual Returns'!$B$4:$B$157,MATCH($A99+6,'Annual Returns'!$A$4:$A$157,0)))-Inputs!$B$2*Inputs!$B$3*(1+Inputs!$B$4)^6))</f>
        <v/>
      </c>
      <c r="J99" s="16">
        <f>IF(OR(8&gt;Inputs!$B$5,$B99=""),"",MAX(0,I99*(1+INDEX('Annual Returns'!$B$4:$B$157,MATCH($A99+7,'Annual Returns'!$A$4:$A$157,0)))-Inputs!$B$2*Inputs!$B$3*(1+Inputs!$B$4)^7))</f>
        <v/>
      </c>
      <c r="K99" s="16">
        <f>IF(OR(9&gt;Inputs!$B$5,$B99=""),"",MAX(0,J99*(1+INDEX('Annual Returns'!$B$4:$B$157,MATCH($A99+8,'Annual Returns'!$A$4:$A$157,0)))-Inputs!$B$2*Inputs!$B$3*(1+Inputs!$B$4)^8))</f>
        <v/>
      </c>
      <c r="L99" s="16">
        <f>IF(OR(10&gt;Inputs!$B$5,$B99=""),"",MAX(0,K99*(1+INDEX('Annual Returns'!$B$4:$B$157,MATCH($A99+9,'Annual Returns'!$A$4:$A$157,0)))-Inputs!$B$2*Inputs!$B$3*(1+Inputs!$B$4)^9))</f>
        <v/>
      </c>
      <c r="M99" s="16">
        <f>IF(OR(11&gt;Inputs!$B$5,$B99=""),"",MAX(0,L99*(1+INDEX('Annual Returns'!$B$4:$B$157,MATCH($A99+10,'Annual Returns'!$A$4:$A$157,0)))-Inputs!$B$2*Inputs!$B$3*(1+Inputs!$B$4)^10))</f>
        <v/>
      </c>
      <c r="N99" s="16">
        <f>IF(OR(12&gt;Inputs!$B$5,$B99=""),"",MAX(0,M99*(1+INDEX('Annual Returns'!$B$4:$B$157,MATCH($A99+11,'Annual Returns'!$A$4:$A$157,0)))-Inputs!$B$2*Inputs!$B$3*(1+Inputs!$B$4)^11))</f>
        <v/>
      </c>
      <c r="O99" s="16">
        <f>IF(OR(13&gt;Inputs!$B$5,$B99=""),"",MAX(0,N99*(1+INDEX('Annual Returns'!$B$4:$B$157,MATCH($A99+12,'Annual Returns'!$A$4:$A$157,0)))-Inputs!$B$2*Inputs!$B$3*(1+Inputs!$B$4)^12))</f>
        <v/>
      </c>
      <c r="P99" s="16">
        <f>IF(OR(14&gt;Inputs!$B$5,$B99=""),"",MAX(0,O99*(1+INDEX('Annual Returns'!$B$4:$B$157,MATCH($A99+13,'Annual Returns'!$A$4:$A$157,0)))-Inputs!$B$2*Inputs!$B$3*(1+Inputs!$B$4)^13))</f>
        <v/>
      </c>
      <c r="Q99" s="16">
        <f>IF(OR(15&gt;Inputs!$B$5,$B99=""),"",MAX(0,P99*(1+INDEX('Annual Returns'!$B$4:$B$157,MATCH($A99+14,'Annual Returns'!$A$4:$A$157,0)))-Inputs!$B$2*Inputs!$B$3*(1+Inputs!$B$4)^14))</f>
        <v/>
      </c>
      <c r="R99" s="16">
        <f>IF(OR(16&gt;Inputs!$B$5,$B99=""),"",MAX(0,Q99*(1+INDEX('Annual Returns'!$B$4:$B$157,MATCH($A99+15,'Annual Returns'!$A$4:$A$157,0)))-Inputs!$B$2*Inputs!$B$3*(1+Inputs!$B$4)^15))</f>
        <v/>
      </c>
      <c r="S99" s="16">
        <f>IF(OR(17&gt;Inputs!$B$5,$B99=""),"",MAX(0,R99*(1+INDEX('Annual Returns'!$B$4:$B$157,MATCH($A99+16,'Annual Returns'!$A$4:$A$157,0)))-Inputs!$B$2*Inputs!$B$3*(1+Inputs!$B$4)^16))</f>
        <v/>
      </c>
      <c r="T99" s="16">
        <f>IF(OR(18&gt;Inputs!$B$5,$B99=""),"",MAX(0,S99*(1+INDEX('Annual Returns'!$B$4:$B$157,MATCH($A99+17,'Annual Returns'!$A$4:$A$157,0)))-Inputs!$B$2*Inputs!$B$3*(1+Inputs!$B$4)^17))</f>
        <v/>
      </c>
      <c r="U99" s="16">
        <f>IF(OR(19&gt;Inputs!$B$5,$B99=""),"",MAX(0,T99*(1+INDEX('Annual Returns'!$B$4:$B$157,MATCH($A99+18,'Annual Returns'!$A$4:$A$157,0)))-Inputs!$B$2*Inputs!$B$3*(1+Inputs!$B$4)^18))</f>
        <v/>
      </c>
      <c r="V99" s="16">
        <f>IF(OR(20&gt;Inputs!$B$5,$B99=""),"",MAX(0,U99*(1+INDEX('Annual Returns'!$B$4:$B$157,MATCH($A99+19,'Annual Returns'!$A$4:$A$157,0)))-Inputs!$B$2*Inputs!$B$3*(1+Inputs!$B$4)^19))</f>
        <v/>
      </c>
      <c r="W99" s="16">
        <f>IF(OR(21&gt;Inputs!$B$5,$B99=""),"",MAX(0,V99*(1+INDEX('Annual Returns'!$B$4:$B$157,MATCH($A99+20,'Annual Returns'!$A$4:$A$157,0)))-Inputs!$B$2*Inputs!$B$3*(1+Inputs!$B$4)^20))</f>
        <v/>
      </c>
      <c r="X99" s="16">
        <f>IF(OR(22&gt;Inputs!$B$5,$B99=""),"",MAX(0,W99*(1+INDEX('Annual Returns'!$B$4:$B$157,MATCH($A99+21,'Annual Returns'!$A$4:$A$157,0)))-Inputs!$B$2*Inputs!$B$3*(1+Inputs!$B$4)^21))</f>
        <v/>
      </c>
      <c r="Y99" s="16">
        <f>IF(OR(23&gt;Inputs!$B$5,$B99=""),"",MAX(0,X99*(1+INDEX('Annual Returns'!$B$4:$B$157,MATCH($A99+22,'Annual Returns'!$A$4:$A$157,0)))-Inputs!$B$2*Inputs!$B$3*(1+Inputs!$B$4)^22))</f>
        <v/>
      </c>
      <c r="Z99" s="16">
        <f>IF(OR(24&gt;Inputs!$B$5,$B99=""),"",MAX(0,Y99*(1+INDEX('Annual Returns'!$B$4:$B$157,MATCH($A99+23,'Annual Returns'!$A$4:$A$157,0)))-Inputs!$B$2*Inputs!$B$3*(1+Inputs!$B$4)^23))</f>
        <v/>
      </c>
      <c r="AA99" s="16">
        <f>IF(OR(25&gt;Inputs!$B$5,$B99=""),"",MAX(0,Z99*(1+INDEX('Annual Returns'!$B$4:$B$157,MATCH($A99+24,'Annual Returns'!$A$4:$A$157,0)))-Inputs!$B$2*Inputs!$B$3*(1+Inputs!$B$4)^24))</f>
        <v/>
      </c>
      <c r="AB99" s="16">
        <f>IF(OR(26&gt;Inputs!$B$5,$B99=""),"",MAX(0,AA99*(1+INDEX('Annual Returns'!$B$4:$B$157,MATCH($A99+25,'Annual Returns'!$A$4:$A$157,0)))-Inputs!$B$2*Inputs!$B$3*(1+Inputs!$B$4)^25))</f>
        <v/>
      </c>
      <c r="AC99" s="16">
        <f>IF(OR(27&gt;Inputs!$B$5,$B99=""),"",MAX(0,AB99*(1+INDEX('Annual Returns'!$B$4:$B$157,MATCH($A99+26,'Annual Returns'!$A$4:$A$157,0)))-Inputs!$B$2*Inputs!$B$3*(1+Inputs!$B$4)^26))</f>
        <v/>
      </c>
      <c r="AD99" s="16">
        <f>IF(OR(28&gt;Inputs!$B$5,$B99=""),"",MAX(0,AC99*(1+INDEX('Annual Returns'!$B$4:$B$157,MATCH($A99+27,'Annual Returns'!$A$4:$A$157,0)))-Inputs!$B$2*Inputs!$B$3*(1+Inputs!$B$4)^27))</f>
        <v/>
      </c>
      <c r="AE99" s="16">
        <f>IF(OR(29&gt;Inputs!$B$5,$B99=""),"",MAX(0,AD99*(1+INDEX('Annual Returns'!$B$4:$B$157,MATCH($A99+28,'Annual Returns'!$A$4:$A$157,0)))-Inputs!$B$2*Inputs!$B$3*(1+Inputs!$B$4)^28))</f>
        <v/>
      </c>
      <c r="AF99" s="16">
        <f>IF(OR(30&gt;Inputs!$B$5,$B99=""),"",MAX(0,AE99*(1+INDEX('Annual Returns'!$B$4:$B$157,MATCH($A99+29,'Annual Returns'!$A$4:$A$157,0)))-Inputs!$B$2*Inputs!$B$3*(1+Inputs!$B$4)^29))</f>
        <v/>
      </c>
      <c r="AG99" s="16">
        <f>IF(OR(31&gt;Inputs!$B$5,$B99=""),"",MAX(0,AF99*(1+INDEX('Annual Returns'!$B$4:$B$157,MATCH($A99+30,'Annual Returns'!$A$4:$A$157,0)))-Inputs!$B$2*Inputs!$B$3*(1+Inputs!$B$4)^30))</f>
        <v/>
      </c>
      <c r="AH99" s="16">
        <f>IF(OR(32&gt;Inputs!$B$5,$B99=""),"",MAX(0,AG99*(1+INDEX('Annual Returns'!$B$4:$B$157,MATCH($A99+31,'Annual Returns'!$A$4:$A$157,0)))-Inputs!$B$2*Inputs!$B$3*(1+Inputs!$B$4)^31))</f>
        <v/>
      </c>
      <c r="AI99" s="16">
        <f>IF(OR(33&gt;Inputs!$B$5,$B99=""),"",MAX(0,AH99*(1+INDEX('Annual Returns'!$B$4:$B$157,MATCH($A99+32,'Annual Returns'!$A$4:$A$157,0)))-Inputs!$B$2*Inputs!$B$3*(1+Inputs!$B$4)^32))</f>
        <v/>
      </c>
      <c r="AJ99" s="16">
        <f>IF(OR(34&gt;Inputs!$B$5,$B99=""),"",MAX(0,AI99*(1+INDEX('Annual Returns'!$B$4:$B$157,MATCH($A99+33,'Annual Returns'!$A$4:$A$157,0)))-Inputs!$B$2*Inputs!$B$3*(1+Inputs!$B$4)^33))</f>
        <v/>
      </c>
      <c r="AK99" s="16">
        <f>IF(OR(35&gt;Inputs!$B$5,$B99=""),"",MAX(0,AJ99*(1+INDEX('Annual Returns'!$B$4:$B$157,MATCH($A99+34,'Annual Returns'!$A$4:$A$157,0)))-Inputs!$B$2*Inputs!$B$3*(1+Inputs!$B$4)^34))</f>
        <v/>
      </c>
      <c r="AL99" s="16">
        <f>IF(OR(36&gt;Inputs!$B$5,$B99=""),"",MAX(0,AK99*(1+INDEX('Annual Returns'!$B$4:$B$157,MATCH($A99+35,'Annual Returns'!$A$4:$A$157,0)))-Inputs!$B$2*Inputs!$B$3*(1+Inputs!$B$4)^35))</f>
        <v/>
      </c>
      <c r="AM99" s="16">
        <f>IF(OR(37&gt;Inputs!$B$5,$B99=""),"",MAX(0,AL99*(1+INDEX('Annual Returns'!$B$4:$B$157,MATCH($A99+36,'Annual Returns'!$A$4:$A$157,0)))-Inputs!$B$2*Inputs!$B$3*(1+Inputs!$B$4)^36))</f>
        <v/>
      </c>
      <c r="AN99" s="16">
        <f>IF(OR(38&gt;Inputs!$B$5,$B99=""),"",MAX(0,AM99*(1+INDEX('Annual Returns'!$B$4:$B$157,MATCH($A99+37,'Annual Returns'!$A$4:$A$157,0)))-Inputs!$B$2*Inputs!$B$3*(1+Inputs!$B$4)^37))</f>
        <v/>
      </c>
      <c r="AO99" s="16">
        <f>IF(OR(39&gt;Inputs!$B$5,$B99=""),"",MAX(0,AN99*(1+INDEX('Annual Returns'!$B$4:$B$157,MATCH($A99+38,'Annual Returns'!$A$4:$A$157,0)))-Inputs!$B$2*Inputs!$B$3*(1+Inputs!$B$4)^38))</f>
        <v/>
      </c>
      <c r="AP99" s="16">
        <f>IF(OR(40&gt;Inputs!$B$5,$B99=""),"",MAX(0,AO99*(1+INDEX('Annual Returns'!$B$4:$B$157,MATCH($A99+39,'Annual Returns'!$A$4:$A$157,0)))-Inputs!$B$2*Inputs!$B$3*(1+Inputs!$B$4)^39))</f>
        <v/>
      </c>
      <c r="AQ99" s="16">
        <f>IF(OR(41&gt;Inputs!$B$5,$B99=""),"",MAX(0,AP99*(1+INDEX('Annual Returns'!$B$4:$B$157,MATCH($A99+40,'Annual Returns'!$A$4:$A$157,0)))-Inputs!$B$2*Inputs!$B$3*(1+Inputs!$B$4)^40))</f>
        <v/>
      </c>
      <c r="AR99" s="16">
        <f>IF(OR(42&gt;Inputs!$B$5,$B99=""),"",MAX(0,AQ99*(1+INDEX('Annual Returns'!$B$4:$B$157,MATCH($A99+41,'Annual Returns'!$A$4:$A$157,0)))-Inputs!$B$2*Inputs!$B$3*(1+Inputs!$B$4)^41))</f>
        <v/>
      </c>
      <c r="AS99" s="16">
        <f>IF(OR(43&gt;Inputs!$B$5,$B99=""),"",MAX(0,AR99*(1+INDEX('Annual Returns'!$B$4:$B$157,MATCH($A99+42,'Annual Returns'!$A$4:$A$157,0)))-Inputs!$B$2*Inputs!$B$3*(1+Inputs!$B$4)^42))</f>
        <v/>
      </c>
      <c r="AT99" s="16">
        <f>IF(OR(44&gt;Inputs!$B$5,$B99=""),"",MAX(0,AS99*(1+INDEX('Annual Returns'!$B$4:$B$157,MATCH($A99+43,'Annual Returns'!$A$4:$A$157,0)))-Inputs!$B$2*Inputs!$B$3*(1+Inputs!$B$4)^43))</f>
        <v/>
      </c>
      <c r="AU99" s="16">
        <f>IF(OR(45&gt;Inputs!$B$5,$B99=""),"",MAX(0,AT99*(1+INDEX('Annual Returns'!$B$4:$B$157,MATCH($A99+44,'Annual Returns'!$A$4:$A$157,0)))-Inputs!$B$2*Inputs!$B$3*(1+Inputs!$B$4)^44))</f>
        <v/>
      </c>
      <c r="AV99" s="16">
        <f>IF(OR(46&gt;Inputs!$B$5,$B99=""),"",MAX(0,AU99*(1+INDEX('Annual Returns'!$B$4:$B$157,MATCH($A99+45,'Annual Returns'!$A$4:$A$157,0)))-Inputs!$B$2*Inputs!$B$3*(1+Inputs!$B$4)^45))</f>
        <v/>
      </c>
      <c r="AW99" s="16">
        <f>IF(OR(47&gt;Inputs!$B$5,$B99=""),"",MAX(0,AV99*(1+INDEX('Annual Returns'!$B$4:$B$157,MATCH($A99+46,'Annual Returns'!$A$4:$A$157,0)))-Inputs!$B$2*Inputs!$B$3*(1+Inputs!$B$4)^46))</f>
        <v/>
      </c>
      <c r="AX99" s="16">
        <f>IF(OR(48&gt;Inputs!$B$5,$B99=""),"",MAX(0,AW99*(1+INDEX('Annual Returns'!$B$4:$B$157,MATCH($A99+47,'Annual Returns'!$A$4:$A$157,0)))-Inputs!$B$2*Inputs!$B$3*(1+Inputs!$B$4)^47))</f>
        <v/>
      </c>
      <c r="AY99" s="16">
        <f>IF(OR(49&gt;Inputs!$B$5,$B99=""),"",MAX(0,AX99*(1+INDEX('Annual Returns'!$B$4:$B$157,MATCH($A99+48,'Annual Returns'!$A$4:$A$157,0)))-Inputs!$B$2*Inputs!$B$3*(1+Inputs!$B$4)^48))</f>
        <v/>
      </c>
      <c r="AZ99" s="16">
        <f>IF(OR(50&gt;Inputs!$B$5,$B99=""),"",MAX(0,AY99*(1+INDEX('Annual Returns'!$B$4:$B$157,MATCH($A99+49,'Annual Returns'!$A$4:$A$157,0)))-Inputs!$B$2*Inputs!$B$3*(1+Inputs!$B$4)^49))</f>
        <v/>
      </c>
      <c r="BA99" s="16">
        <f>IF(B99="","",INDEX(C99:AZ99,Inputs!$B$5))</f>
        <v/>
      </c>
      <c r="BB99">
        <f>IF(BA99="","",IF(BA99&gt;0,1,0))</f>
        <v/>
      </c>
      <c r="BC99">
        <f>IF(BB99="","",IF(BB99=1,"",MATCH(0,C99:AZ99,0)))</f>
        <v/>
      </c>
    </row>
    <row r="100">
      <c r="A100" t="n">
        <v>1968</v>
      </c>
      <c r="B100" s="16">
        <f>IF(OR($A100+Inputs!$B$5-1&gt;Inputs!$B$7,Inputs!$B$5&gt;50),"",Inputs!$B$2)</f>
        <v/>
      </c>
      <c r="C100" s="16">
        <f>IF(OR(1&gt;Inputs!$B$5,$B100=""),"",MAX(0,B100*(1+INDEX('Annual Returns'!$B$4:$B$157,MATCH($A100+0,'Annual Returns'!$A$4:$A$157,0)))-Inputs!$B$2*Inputs!$B$3*(1+Inputs!$B$4)^0))</f>
        <v/>
      </c>
      <c r="D100" s="16">
        <f>IF(OR(2&gt;Inputs!$B$5,$B100=""),"",MAX(0,C100*(1+INDEX('Annual Returns'!$B$4:$B$157,MATCH($A100+1,'Annual Returns'!$A$4:$A$157,0)))-Inputs!$B$2*Inputs!$B$3*(1+Inputs!$B$4)^1))</f>
        <v/>
      </c>
      <c r="E100" s="16">
        <f>IF(OR(3&gt;Inputs!$B$5,$B100=""),"",MAX(0,D100*(1+INDEX('Annual Returns'!$B$4:$B$157,MATCH($A100+2,'Annual Returns'!$A$4:$A$157,0)))-Inputs!$B$2*Inputs!$B$3*(1+Inputs!$B$4)^2))</f>
        <v/>
      </c>
      <c r="F100" s="16">
        <f>IF(OR(4&gt;Inputs!$B$5,$B100=""),"",MAX(0,E100*(1+INDEX('Annual Returns'!$B$4:$B$157,MATCH($A100+3,'Annual Returns'!$A$4:$A$157,0)))-Inputs!$B$2*Inputs!$B$3*(1+Inputs!$B$4)^3))</f>
        <v/>
      </c>
      <c r="G100" s="16">
        <f>IF(OR(5&gt;Inputs!$B$5,$B100=""),"",MAX(0,F100*(1+INDEX('Annual Returns'!$B$4:$B$157,MATCH($A100+4,'Annual Returns'!$A$4:$A$157,0)))-Inputs!$B$2*Inputs!$B$3*(1+Inputs!$B$4)^4))</f>
        <v/>
      </c>
      <c r="H100" s="16">
        <f>IF(OR(6&gt;Inputs!$B$5,$B100=""),"",MAX(0,G100*(1+INDEX('Annual Returns'!$B$4:$B$157,MATCH($A100+5,'Annual Returns'!$A$4:$A$157,0)))-Inputs!$B$2*Inputs!$B$3*(1+Inputs!$B$4)^5))</f>
        <v/>
      </c>
      <c r="I100" s="16">
        <f>IF(OR(7&gt;Inputs!$B$5,$B100=""),"",MAX(0,H100*(1+INDEX('Annual Returns'!$B$4:$B$157,MATCH($A100+6,'Annual Returns'!$A$4:$A$157,0)))-Inputs!$B$2*Inputs!$B$3*(1+Inputs!$B$4)^6))</f>
        <v/>
      </c>
      <c r="J100" s="16">
        <f>IF(OR(8&gt;Inputs!$B$5,$B100=""),"",MAX(0,I100*(1+INDEX('Annual Returns'!$B$4:$B$157,MATCH($A100+7,'Annual Returns'!$A$4:$A$157,0)))-Inputs!$B$2*Inputs!$B$3*(1+Inputs!$B$4)^7))</f>
        <v/>
      </c>
      <c r="K100" s="16">
        <f>IF(OR(9&gt;Inputs!$B$5,$B100=""),"",MAX(0,J100*(1+INDEX('Annual Returns'!$B$4:$B$157,MATCH($A100+8,'Annual Returns'!$A$4:$A$157,0)))-Inputs!$B$2*Inputs!$B$3*(1+Inputs!$B$4)^8))</f>
        <v/>
      </c>
      <c r="L100" s="16">
        <f>IF(OR(10&gt;Inputs!$B$5,$B100=""),"",MAX(0,K100*(1+INDEX('Annual Returns'!$B$4:$B$157,MATCH($A100+9,'Annual Returns'!$A$4:$A$157,0)))-Inputs!$B$2*Inputs!$B$3*(1+Inputs!$B$4)^9))</f>
        <v/>
      </c>
      <c r="M100" s="16">
        <f>IF(OR(11&gt;Inputs!$B$5,$B100=""),"",MAX(0,L100*(1+INDEX('Annual Returns'!$B$4:$B$157,MATCH($A100+10,'Annual Returns'!$A$4:$A$157,0)))-Inputs!$B$2*Inputs!$B$3*(1+Inputs!$B$4)^10))</f>
        <v/>
      </c>
      <c r="N100" s="16">
        <f>IF(OR(12&gt;Inputs!$B$5,$B100=""),"",MAX(0,M100*(1+INDEX('Annual Returns'!$B$4:$B$157,MATCH($A100+11,'Annual Returns'!$A$4:$A$157,0)))-Inputs!$B$2*Inputs!$B$3*(1+Inputs!$B$4)^11))</f>
        <v/>
      </c>
      <c r="O100" s="16">
        <f>IF(OR(13&gt;Inputs!$B$5,$B100=""),"",MAX(0,N100*(1+INDEX('Annual Returns'!$B$4:$B$157,MATCH($A100+12,'Annual Returns'!$A$4:$A$157,0)))-Inputs!$B$2*Inputs!$B$3*(1+Inputs!$B$4)^12))</f>
        <v/>
      </c>
      <c r="P100" s="16">
        <f>IF(OR(14&gt;Inputs!$B$5,$B100=""),"",MAX(0,O100*(1+INDEX('Annual Returns'!$B$4:$B$157,MATCH($A100+13,'Annual Returns'!$A$4:$A$157,0)))-Inputs!$B$2*Inputs!$B$3*(1+Inputs!$B$4)^13))</f>
        <v/>
      </c>
      <c r="Q100" s="16">
        <f>IF(OR(15&gt;Inputs!$B$5,$B100=""),"",MAX(0,P100*(1+INDEX('Annual Returns'!$B$4:$B$157,MATCH($A100+14,'Annual Returns'!$A$4:$A$157,0)))-Inputs!$B$2*Inputs!$B$3*(1+Inputs!$B$4)^14))</f>
        <v/>
      </c>
      <c r="R100" s="16">
        <f>IF(OR(16&gt;Inputs!$B$5,$B100=""),"",MAX(0,Q100*(1+INDEX('Annual Returns'!$B$4:$B$157,MATCH($A100+15,'Annual Returns'!$A$4:$A$157,0)))-Inputs!$B$2*Inputs!$B$3*(1+Inputs!$B$4)^15))</f>
        <v/>
      </c>
      <c r="S100" s="16">
        <f>IF(OR(17&gt;Inputs!$B$5,$B100=""),"",MAX(0,R100*(1+INDEX('Annual Returns'!$B$4:$B$157,MATCH($A100+16,'Annual Returns'!$A$4:$A$157,0)))-Inputs!$B$2*Inputs!$B$3*(1+Inputs!$B$4)^16))</f>
        <v/>
      </c>
      <c r="T100" s="16">
        <f>IF(OR(18&gt;Inputs!$B$5,$B100=""),"",MAX(0,S100*(1+INDEX('Annual Returns'!$B$4:$B$157,MATCH($A100+17,'Annual Returns'!$A$4:$A$157,0)))-Inputs!$B$2*Inputs!$B$3*(1+Inputs!$B$4)^17))</f>
        <v/>
      </c>
      <c r="U100" s="16">
        <f>IF(OR(19&gt;Inputs!$B$5,$B100=""),"",MAX(0,T100*(1+INDEX('Annual Returns'!$B$4:$B$157,MATCH($A100+18,'Annual Returns'!$A$4:$A$157,0)))-Inputs!$B$2*Inputs!$B$3*(1+Inputs!$B$4)^18))</f>
        <v/>
      </c>
      <c r="V100" s="16">
        <f>IF(OR(20&gt;Inputs!$B$5,$B100=""),"",MAX(0,U100*(1+INDEX('Annual Returns'!$B$4:$B$157,MATCH($A100+19,'Annual Returns'!$A$4:$A$157,0)))-Inputs!$B$2*Inputs!$B$3*(1+Inputs!$B$4)^19))</f>
        <v/>
      </c>
      <c r="W100" s="16">
        <f>IF(OR(21&gt;Inputs!$B$5,$B100=""),"",MAX(0,V100*(1+INDEX('Annual Returns'!$B$4:$B$157,MATCH($A100+20,'Annual Returns'!$A$4:$A$157,0)))-Inputs!$B$2*Inputs!$B$3*(1+Inputs!$B$4)^20))</f>
        <v/>
      </c>
      <c r="X100" s="16">
        <f>IF(OR(22&gt;Inputs!$B$5,$B100=""),"",MAX(0,W100*(1+INDEX('Annual Returns'!$B$4:$B$157,MATCH($A100+21,'Annual Returns'!$A$4:$A$157,0)))-Inputs!$B$2*Inputs!$B$3*(1+Inputs!$B$4)^21))</f>
        <v/>
      </c>
      <c r="Y100" s="16">
        <f>IF(OR(23&gt;Inputs!$B$5,$B100=""),"",MAX(0,X100*(1+INDEX('Annual Returns'!$B$4:$B$157,MATCH($A100+22,'Annual Returns'!$A$4:$A$157,0)))-Inputs!$B$2*Inputs!$B$3*(1+Inputs!$B$4)^22))</f>
        <v/>
      </c>
      <c r="Z100" s="16">
        <f>IF(OR(24&gt;Inputs!$B$5,$B100=""),"",MAX(0,Y100*(1+INDEX('Annual Returns'!$B$4:$B$157,MATCH($A100+23,'Annual Returns'!$A$4:$A$157,0)))-Inputs!$B$2*Inputs!$B$3*(1+Inputs!$B$4)^23))</f>
        <v/>
      </c>
      <c r="AA100" s="16">
        <f>IF(OR(25&gt;Inputs!$B$5,$B100=""),"",MAX(0,Z100*(1+INDEX('Annual Returns'!$B$4:$B$157,MATCH($A100+24,'Annual Returns'!$A$4:$A$157,0)))-Inputs!$B$2*Inputs!$B$3*(1+Inputs!$B$4)^24))</f>
        <v/>
      </c>
      <c r="AB100" s="16">
        <f>IF(OR(26&gt;Inputs!$B$5,$B100=""),"",MAX(0,AA100*(1+INDEX('Annual Returns'!$B$4:$B$157,MATCH($A100+25,'Annual Returns'!$A$4:$A$157,0)))-Inputs!$B$2*Inputs!$B$3*(1+Inputs!$B$4)^25))</f>
        <v/>
      </c>
      <c r="AC100" s="16">
        <f>IF(OR(27&gt;Inputs!$B$5,$B100=""),"",MAX(0,AB100*(1+INDEX('Annual Returns'!$B$4:$B$157,MATCH($A100+26,'Annual Returns'!$A$4:$A$157,0)))-Inputs!$B$2*Inputs!$B$3*(1+Inputs!$B$4)^26))</f>
        <v/>
      </c>
      <c r="AD100" s="16">
        <f>IF(OR(28&gt;Inputs!$B$5,$B100=""),"",MAX(0,AC100*(1+INDEX('Annual Returns'!$B$4:$B$157,MATCH($A100+27,'Annual Returns'!$A$4:$A$157,0)))-Inputs!$B$2*Inputs!$B$3*(1+Inputs!$B$4)^27))</f>
        <v/>
      </c>
      <c r="AE100" s="16">
        <f>IF(OR(29&gt;Inputs!$B$5,$B100=""),"",MAX(0,AD100*(1+INDEX('Annual Returns'!$B$4:$B$157,MATCH($A100+28,'Annual Returns'!$A$4:$A$157,0)))-Inputs!$B$2*Inputs!$B$3*(1+Inputs!$B$4)^28))</f>
        <v/>
      </c>
      <c r="AF100" s="16">
        <f>IF(OR(30&gt;Inputs!$B$5,$B100=""),"",MAX(0,AE100*(1+INDEX('Annual Returns'!$B$4:$B$157,MATCH($A100+29,'Annual Returns'!$A$4:$A$157,0)))-Inputs!$B$2*Inputs!$B$3*(1+Inputs!$B$4)^29))</f>
        <v/>
      </c>
      <c r="AG100" s="16">
        <f>IF(OR(31&gt;Inputs!$B$5,$B100=""),"",MAX(0,AF100*(1+INDEX('Annual Returns'!$B$4:$B$157,MATCH($A100+30,'Annual Returns'!$A$4:$A$157,0)))-Inputs!$B$2*Inputs!$B$3*(1+Inputs!$B$4)^30))</f>
        <v/>
      </c>
      <c r="AH100" s="16">
        <f>IF(OR(32&gt;Inputs!$B$5,$B100=""),"",MAX(0,AG100*(1+INDEX('Annual Returns'!$B$4:$B$157,MATCH($A100+31,'Annual Returns'!$A$4:$A$157,0)))-Inputs!$B$2*Inputs!$B$3*(1+Inputs!$B$4)^31))</f>
        <v/>
      </c>
      <c r="AI100" s="16">
        <f>IF(OR(33&gt;Inputs!$B$5,$B100=""),"",MAX(0,AH100*(1+INDEX('Annual Returns'!$B$4:$B$157,MATCH($A100+32,'Annual Returns'!$A$4:$A$157,0)))-Inputs!$B$2*Inputs!$B$3*(1+Inputs!$B$4)^32))</f>
        <v/>
      </c>
      <c r="AJ100" s="16">
        <f>IF(OR(34&gt;Inputs!$B$5,$B100=""),"",MAX(0,AI100*(1+INDEX('Annual Returns'!$B$4:$B$157,MATCH($A100+33,'Annual Returns'!$A$4:$A$157,0)))-Inputs!$B$2*Inputs!$B$3*(1+Inputs!$B$4)^33))</f>
        <v/>
      </c>
      <c r="AK100" s="16">
        <f>IF(OR(35&gt;Inputs!$B$5,$B100=""),"",MAX(0,AJ100*(1+INDEX('Annual Returns'!$B$4:$B$157,MATCH($A100+34,'Annual Returns'!$A$4:$A$157,0)))-Inputs!$B$2*Inputs!$B$3*(1+Inputs!$B$4)^34))</f>
        <v/>
      </c>
      <c r="AL100" s="16">
        <f>IF(OR(36&gt;Inputs!$B$5,$B100=""),"",MAX(0,AK100*(1+INDEX('Annual Returns'!$B$4:$B$157,MATCH($A100+35,'Annual Returns'!$A$4:$A$157,0)))-Inputs!$B$2*Inputs!$B$3*(1+Inputs!$B$4)^35))</f>
        <v/>
      </c>
      <c r="AM100" s="16">
        <f>IF(OR(37&gt;Inputs!$B$5,$B100=""),"",MAX(0,AL100*(1+INDEX('Annual Returns'!$B$4:$B$157,MATCH($A100+36,'Annual Returns'!$A$4:$A$157,0)))-Inputs!$B$2*Inputs!$B$3*(1+Inputs!$B$4)^36))</f>
        <v/>
      </c>
      <c r="AN100" s="16">
        <f>IF(OR(38&gt;Inputs!$B$5,$B100=""),"",MAX(0,AM100*(1+INDEX('Annual Returns'!$B$4:$B$157,MATCH($A100+37,'Annual Returns'!$A$4:$A$157,0)))-Inputs!$B$2*Inputs!$B$3*(1+Inputs!$B$4)^37))</f>
        <v/>
      </c>
      <c r="AO100" s="16">
        <f>IF(OR(39&gt;Inputs!$B$5,$B100=""),"",MAX(0,AN100*(1+INDEX('Annual Returns'!$B$4:$B$157,MATCH($A100+38,'Annual Returns'!$A$4:$A$157,0)))-Inputs!$B$2*Inputs!$B$3*(1+Inputs!$B$4)^38))</f>
        <v/>
      </c>
      <c r="AP100" s="16">
        <f>IF(OR(40&gt;Inputs!$B$5,$B100=""),"",MAX(0,AO100*(1+INDEX('Annual Returns'!$B$4:$B$157,MATCH($A100+39,'Annual Returns'!$A$4:$A$157,0)))-Inputs!$B$2*Inputs!$B$3*(1+Inputs!$B$4)^39))</f>
        <v/>
      </c>
      <c r="AQ100" s="16">
        <f>IF(OR(41&gt;Inputs!$B$5,$B100=""),"",MAX(0,AP100*(1+INDEX('Annual Returns'!$B$4:$B$157,MATCH($A100+40,'Annual Returns'!$A$4:$A$157,0)))-Inputs!$B$2*Inputs!$B$3*(1+Inputs!$B$4)^40))</f>
        <v/>
      </c>
      <c r="AR100" s="16">
        <f>IF(OR(42&gt;Inputs!$B$5,$B100=""),"",MAX(0,AQ100*(1+INDEX('Annual Returns'!$B$4:$B$157,MATCH($A100+41,'Annual Returns'!$A$4:$A$157,0)))-Inputs!$B$2*Inputs!$B$3*(1+Inputs!$B$4)^41))</f>
        <v/>
      </c>
      <c r="AS100" s="16">
        <f>IF(OR(43&gt;Inputs!$B$5,$B100=""),"",MAX(0,AR100*(1+INDEX('Annual Returns'!$B$4:$B$157,MATCH($A100+42,'Annual Returns'!$A$4:$A$157,0)))-Inputs!$B$2*Inputs!$B$3*(1+Inputs!$B$4)^42))</f>
        <v/>
      </c>
      <c r="AT100" s="16">
        <f>IF(OR(44&gt;Inputs!$B$5,$B100=""),"",MAX(0,AS100*(1+INDEX('Annual Returns'!$B$4:$B$157,MATCH($A100+43,'Annual Returns'!$A$4:$A$157,0)))-Inputs!$B$2*Inputs!$B$3*(1+Inputs!$B$4)^43))</f>
        <v/>
      </c>
      <c r="AU100" s="16">
        <f>IF(OR(45&gt;Inputs!$B$5,$B100=""),"",MAX(0,AT100*(1+INDEX('Annual Returns'!$B$4:$B$157,MATCH($A100+44,'Annual Returns'!$A$4:$A$157,0)))-Inputs!$B$2*Inputs!$B$3*(1+Inputs!$B$4)^44))</f>
        <v/>
      </c>
      <c r="AV100" s="16">
        <f>IF(OR(46&gt;Inputs!$B$5,$B100=""),"",MAX(0,AU100*(1+INDEX('Annual Returns'!$B$4:$B$157,MATCH($A100+45,'Annual Returns'!$A$4:$A$157,0)))-Inputs!$B$2*Inputs!$B$3*(1+Inputs!$B$4)^45))</f>
        <v/>
      </c>
      <c r="AW100" s="16">
        <f>IF(OR(47&gt;Inputs!$B$5,$B100=""),"",MAX(0,AV100*(1+INDEX('Annual Returns'!$B$4:$B$157,MATCH($A100+46,'Annual Returns'!$A$4:$A$157,0)))-Inputs!$B$2*Inputs!$B$3*(1+Inputs!$B$4)^46))</f>
        <v/>
      </c>
      <c r="AX100" s="16">
        <f>IF(OR(48&gt;Inputs!$B$5,$B100=""),"",MAX(0,AW100*(1+INDEX('Annual Returns'!$B$4:$B$157,MATCH($A100+47,'Annual Returns'!$A$4:$A$157,0)))-Inputs!$B$2*Inputs!$B$3*(1+Inputs!$B$4)^47))</f>
        <v/>
      </c>
      <c r="AY100" s="16">
        <f>IF(OR(49&gt;Inputs!$B$5,$B100=""),"",MAX(0,AX100*(1+INDEX('Annual Returns'!$B$4:$B$157,MATCH($A100+48,'Annual Returns'!$A$4:$A$157,0)))-Inputs!$B$2*Inputs!$B$3*(1+Inputs!$B$4)^48))</f>
        <v/>
      </c>
      <c r="AZ100" s="16">
        <f>IF(OR(50&gt;Inputs!$B$5,$B100=""),"",MAX(0,AY100*(1+INDEX('Annual Returns'!$B$4:$B$157,MATCH($A100+49,'Annual Returns'!$A$4:$A$157,0)))-Inputs!$B$2*Inputs!$B$3*(1+Inputs!$B$4)^49))</f>
        <v/>
      </c>
      <c r="BA100" s="16">
        <f>IF(B100="","",INDEX(C100:AZ100,Inputs!$B$5))</f>
        <v/>
      </c>
      <c r="BB100">
        <f>IF(BA100="","",IF(BA100&gt;0,1,0))</f>
        <v/>
      </c>
      <c r="BC100">
        <f>IF(BB100="","",IF(BB100=1,"",MATCH(0,C100:AZ100,0)))</f>
        <v/>
      </c>
    </row>
    <row r="101">
      <c r="A101" t="n">
        <v>1969</v>
      </c>
      <c r="B101" s="16">
        <f>IF(OR($A101+Inputs!$B$5-1&gt;Inputs!$B$7,Inputs!$B$5&gt;50),"",Inputs!$B$2)</f>
        <v/>
      </c>
      <c r="C101" s="16">
        <f>IF(OR(1&gt;Inputs!$B$5,$B101=""),"",MAX(0,B101*(1+INDEX('Annual Returns'!$B$4:$B$157,MATCH($A101+0,'Annual Returns'!$A$4:$A$157,0)))-Inputs!$B$2*Inputs!$B$3*(1+Inputs!$B$4)^0))</f>
        <v/>
      </c>
      <c r="D101" s="16">
        <f>IF(OR(2&gt;Inputs!$B$5,$B101=""),"",MAX(0,C101*(1+INDEX('Annual Returns'!$B$4:$B$157,MATCH($A101+1,'Annual Returns'!$A$4:$A$157,0)))-Inputs!$B$2*Inputs!$B$3*(1+Inputs!$B$4)^1))</f>
        <v/>
      </c>
      <c r="E101" s="16">
        <f>IF(OR(3&gt;Inputs!$B$5,$B101=""),"",MAX(0,D101*(1+INDEX('Annual Returns'!$B$4:$B$157,MATCH($A101+2,'Annual Returns'!$A$4:$A$157,0)))-Inputs!$B$2*Inputs!$B$3*(1+Inputs!$B$4)^2))</f>
        <v/>
      </c>
      <c r="F101" s="16">
        <f>IF(OR(4&gt;Inputs!$B$5,$B101=""),"",MAX(0,E101*(1+INDEX('Annual Returns'!$B$4:$B$157,MATCH($A101+3,'Annual Returns'!$A$4:$A$157,0)))-Inputs!$B$2*Inputs!$B$3*(1+Inputs!$B$4)^3))</f>
        <v/>
      </c>
      <c r="G101" s="16">
        <f>IF(OR(5&gt;Inputs!$B$5,$B101=""),"",MAX(0,F101*(1+INDEX('Annual Returns'!$B$4:$B$157,MATCH($A101+4,'Annual Returns'!$A$4:$A$157,0)))-Inputs!$B$2*Inputs!$B$3*(1+Inputs!$B$4)^4))</f>
        <v/>
      </c>
      <c r="H101" s="16">
        <f>IF(OR(6&gt;Inputs!$B$5,$B101=""),"",MAX(0,G101*(1+INDEX('Annual Returns'!$B$4:$B$157,MATCH($A101+5,'Annual Returns'!$A$4:$A$157,0)))-Inputs!$B$2*Inputs!$B$3*(1+Inputs!$B$4)^5))</f>
        <v/>
      </c>
      <c r="I101" s="16">
        <f>IF(OR(7&gt;Inputs!$B$5,$B101=""),"",MAX(0,H101*(1+INDEX('Annual Returns'!$B$4:$B$157,MATCH($A101+6,'Annual Returns'!$A$4:$A$157,0)))-Inputs!$B$2*Inputs!$B$3*(1+Inputs!$B$4)^6))</f>
        <v/>
      </c>
      <c r="J101" s="16">
        <f>IF(OR(8&gt;Inputs!$B$5,$B101=""),"",MAX(0,I101*(1+INDEX('Annual Returns'!$B$4:$B$157,MATCH($A101+7,'Annual Returns'!$A$4:$A$157,0)))-Inputs!$B$2*Inputs!$B$3*(1+Inputs!$B$4)^7))</f>
        <v/>
      </c>
      <c r="K101" s="16">
        <f>IF(OR(9&gt;Inputs!$B$5,$B101=""),"",MAX(0,J101*(1+INDEX('Annual Returns'!$B$4:$B$157,MATCH($A101+8,'Annual Returns'!$A$4:$A$157,0)))-Inputs!$B$2*Inputs!$B$3*(1+Inputs!$B$4)^8))</f>
        <v/>
      </c>
      <c r="L101" s="16">
        <f>IF(OR(10&gt;Inputs!$B$5,$B101=""),"",MAX(0,K101*(1+INDEX('Annual Returns'!$B$4:$B$157,MATCH($A101+9,'Annual Returns'!$A$4:$A$157,0)))-Inputs!$B$2*Inputs!$B$3*(1+Inputs!$B$4)^9))</f>
        <v/>
      </c>
      <c r="M101" s="16">
        <f>IF(OR(11&gt;Inputs!$B$5,$B101=""),"",MAX(0,L101*(1+INDEX('Annual Returns'!$B$4:$B$157,MATCH($A101+10,'Annual Returns'!$A$4:$A$157,0)))-Inputs!$B$2*Inputs!$B$3*(1+Inputs!$B$4)^10))</f>
        <v/>
      </c>
      <c r="N101" s="16">
        <f>IF(OR(12&gt;Inputs!$B$5,$B101=""),"",MAX(0,M101*(1+INDEX('Annual Returns'!$B$4:$B$157,MATCH($A101+11,'Annual Returns'!$A$4:$A$157,0)))-Inputs!$B$2*Inputs!$B$3*(1+Inputs!$B$4)^11))</f>
        <v/>
      </c>
      <c r="O101" s="16">
        <f>IF(OR(13&gt;Inputs!$B$5,$B101=""),"",MAX(0,N101*(1+INDEX('Annual Returns'!$B$4:$B$157,MATCH($A101+12,'Annual Returns'!$A$4:$A$157,0)))-Inputs!$B$2*Inputs!$B$3*(1+Inputs!$B$4)^12))</f>
        <v/>
      </c>
      <c r="P101" s="16">
        <f>IF(OR(14&gt;Inputs!$B$5,$B101=""),"",MAX(0,O101*(1+INDEX('Annual Returns'!$B$4:$B$157,MATCH($A101+13,'Annual Returns'!$A$4:$A$157,0)))-Inputs!$B$2*Inputs!$B$3*(1+Inputs!$B$4)^13))</f>
        <v/>
      </c>
      <c r="Q101" s="16">
        <f>IF(OR(15&gt;Inputs!$B$5,$B101=""),"",MAX(0,P101*(1+INDEX('Annual Returns'!$B$4:$B$157,MATCH($A101+14,'Annual Returns'!$A$4:$A$157,0)))-Inputs!$B$2*Inputs!$B$3*(1+Inputs!$B$4)^14))</f>
        <v/>
      </c>
      <c r="R101" s="16">
        <f>IF(OR(16&gt;Inputs!$B$5,$B101=""),"",MAX(0,Q101*(1+INDEX('Annual Returns'!$B$4:$B$157,MATCH($A101+15,'Annual Returns'!$A$4:$A$157,0)))-Inputs!$B$2*Inputs!$B$3*(1+Inputs!$B$4)^15))</f>
        <v/>
      </c>
      <c r="S101" s="16">
        <f>IF(OR(17&gt;Inputs!$B$5,$B101=""),"",MAX(0,R101*(1+INDEX('Annual Returns'!$B$4:$B$157,MATCH($A101+16,'Annual Returns'!$A$4:$A$157,0)))-Inputs!$B$2*Inputs!$B$3*(1+Inputs!$B$4)^16))</f>
        <v/>
      </c>
      <c r="T101" s="16">
        <f>IF(OR(18&gt;Inputs!$B$5,$B101=""),"",MAX(0,S101*(1+INDEX('Annual Returns'!$B$4:$B$157,MATCH($A101+17,'Annual Returns'!$A$4:$A$157,0)))-Inputs!$B$2*Inputs!$B$3*(1+Inputs!$B$4)^17))</f>
        <v/>
      </c>
      <c r="U101" s="16">
        <f>IF(OR(19&gt;Inputs!$B$5,$B101=""),"",MAX(0,T101*(1+INDEX('Annual Returns'!$B$4:$B$157,MATCH($A101+18,'Annual Returns'!$A$4:$A$157,0)))-Inputs!$B$2*Inputs!$B$3*(1+Inputs!$B$4)^18))</f>
        <v/>
      </c>
      <c r="V101" s="16">
        <f>IF(OR(20&gt;Inputs!$B$5,$B101=""),"",MAX(0,U101*(1+INDEX('Annual Returns'!$B$4:$B$157,MATCH($A101+19,'Annual Returns'!$A$4:$A$157,0)))-Inputs!$B$2*Inputs!$B$3*(1+Inputs!$B$4)^19))</f>
        <v/>
      </c>
      <c r="W101" s="16">
        <f>IF(OR(21&gt;Inputs!$B$5,$B101=""),"",MAX(0,V101*(1+INDEX('Annual Returns'!$B$4:$B$157,MATCH($A101+20,'Annual Returns'!$A$4:$A$157,0)))-Inputs!$B$2*Inputs!$B$3*(1+Inputs!$B$4)^20))</f>
        <v/>
      </c>
      <c r="X101" s="16">
        <f>IF(OR(22&gt;Inputs!$B$5,$B101=""),"",MAX(0,W101*(1+INDEX('Annual Returns'!$B$4:$B$157,MATCH($A101+21,'Annual Returns'!$A$4:$A$157,0)))-Inputs!$B$2*Inputs!$B$3*(1+Inputs!$B$4)^21))</f>
        <v/>
      </c>
      <c r="Y101" s="16">
        <f>IF(OR(23&gt;Inputs!$B$5,$B101=""),"",MAX(0,X101*(1+INDEX('Annual Returns'!$B$4:$B$157,MATCH($A101+22,'Annual Returns'!$A$4:$A$157,0)))-Inputs!$B$2*Inputs!$B$3*(1+Inputs!$B$4)^22))</f>
        <v/>
      </c>
      <c r="Z101" s="16">
        <f>IF(OR(24&gt;Inputs!$B$5,$B101=""),"",MAX(0,Y101*(1+INDEX('Annual Returns'!$B$4:$B$157,MATCH($A101+23,'Annual Returns'!$A$4:$A$157,0)))-Inputs!$B$2*Inputs!$B$3*(1+Inputs!$B$4)^23))</f>
        <v/>
      </c>
      <c r="AA101" s="16">
        <f>IF(OR(25&gt;Inputs!$B$5,$B101=""),"",MAX(0,Z101*(1+INDEX('Annual Returns'!$B$4:$B$157,MATCH($A101+24,'Annual Returns'!$A$4:$A$157,0)))-Inputs!$B$2*Inputs!$B$3*(1+Inputs!$B$4)^24))</f>
        <v/>
      </c>
      <c r="AB101" s="16">
        <f>IF(OR(26&gt;Inputs!$B$5,$B101=""),"",MAX(0,AA101*(1+INDEX('Annual Returns'!$B$4:$B$157,MATCH($A101+25,'Annual Returns'!$A$4:$A$157,0)))-Inputs!$B$2*Inputs!$B$3*(1+Inputs!$B$4)^25))</f>
        <v/>
      </c>
      <c r="AC101" s="16">
        <f>IF(OR(27&gt;Inputs!$B$5,$B101=""),"",MAX(0,AB101*(1+INDEX('Annual Returns'!$B$4:$B$157,MATCH($A101+26,'Annual Returns'!$A$4:$A$157,0)))-Inputs!$B$2*Inputs!$B$3*(1+Inputs!$B$4)^26))</f>
        <v/>
      </c>
      <c r="AD101" s="16">
        <f>IF(OR(28&gt;Inputs!$B$5,$B101=""),"",MAX(0,AC101*(1+INDEX('Annual Returns'!$B$4:$B$157,MATCH($A101+27,'Annual Returns'!$A$4:$A$157,0)))-Inputs!$B$2*Inputs!$B$3*(1+Inputs!$B$4)^27))</f>
        <v/>
      </c>
      <c r="AE101" s="16">
        <f>IF(OR(29&gt;Inputs!$B$5,$B101=""),"",MAX(0,AD101*(1+INDEX('Annual Returns'!$B$4:$B$157,MATCH($A101+28,'Annual Returns'!$A$4:$A$157,0)))-Inputs!$B$2*Inputs!$B$3*(1+Inputs!$B$4)^28))</f>
        <v/>
      </c>
      <c r="AF101" s="16">
        <f>IF(OR(30&gt;Inputs!$B$5,$B101=""),"",MAX(0,AE101*(1+INDEX('Annual Returns'!$B$4:$B$157,MATCH($A101+29,'Annual Returns'!$A$4:$A$157,0)))-Inputs!$B$2*Inputs!$B$3*(1+Inputs!$B$4)^29))</f>
        <v/>
      </c>
      <c r="AG101" s="16">
        <f>IF(OR(31&gt;Inputs!$B$5,$B101=""),"",MAX(0,AF101*(1+INDEX('Annual Returns'!$B$4:$B$157,MATCH($A101+30,'Annual Returns'!$A$4:$A$157,0)))-Inputs!$B$2*Inputs!$B$3*(1+Inputs!$B$4)^30))</f>
        <v/>
      </c>
      <c r="AH101" s="16">
        <f>IF(OR(32&gt;Inputs!$B$5,$B101=""),"",MAX(0,AG101*(1+INDEX('Annual Returns'!$B$4:$B$157,MATCH($A101+31,'Annual Returns'!$A$4:$A$157,0)))-Inputs!$B$2*Inputs!$B$3*(1+Inputs!$B$4)^31))</f>
        <v/>
      </c>
      <c r="AI101" s="16">
        <f>IF(OR(33&gt;Inputs!$B$5,$B101=""),"",MAX(0,AH101*(1+INDEX('Annual Returns'!$B$4:$B$157,MATCH($A101+32,'Annual Returns'!$A$4:$A$157,0)))-Inputs!$B$2*Inputs!$B$3*(1+Inputs!$B$4)^32))</f>
        <v/>
      </c>
      <c r="AJ101" s="16">
        <f>IF(OR(34&gt;Inputs!$B$5,$B101=""),"",MAX(0,AI101*(1+INDEX('Annual Returns'!$B$4:$B$157,MATCH($A101+33,'Annual Returns'!$A$4:$A$157,0)))-Inputs!$B$2*Inputs!$B$3*(1+Inputs!$B$4)^33))</f>
        <v/>
      </c>
      <c r="AK101" s="16">
        <f>IF(OR(35&gt;Inputs!$B$5,$B101=""),"",MAX(0,AJ101*(1+INDEX('Annual Returns'!$B$4:$B$157,MATCH($A101+34,'Annual Returns'!$A$4:$A$157,0)))-Inputs!$B$2*Inputs!$B$3*(1+Inputs!$B$4)^34))</f>
        <v/>
      </c>
      <c r="AL101" s="16">
        <f>IF(OR(36&gt;Inputs!$B$5,$B101=""),"",MAX(0,AK101*(1+INDEX('Annual Returns'!$B$4:$B$157,MATCH($A101+35,'Annual Returns'!$A$4:$A$157,0)))-Inputs!$B$2*Inputs!$B$3*(1+Inputs!$B$4)^35))</f>
        <v/>
      </c>
      <c r="AM101" s="16">
        <f>IF(OR(37&gt;Inputs!$B$5,$B101=""),"",MAX(0,AL101*(1+INDEX('Annual Returns'!$B$4:$B$157,MATCH($A101+36,'Annual Returns'!$A$4:$A$157,0)))-Inputs!$B$2*Inputs!$B$3*(1+Inputs!$B$4)^36))</f>
        <v/>
      </c>
      <c r="AN101" s="16">
        <f>IF(OR(38&gt;Inputs!$B$5,$B101=""),"",MAX(0,AM101*(1+INDEX('Annual Returns'!$B$4:$B$157,MATCH($A101+37,'Annual Returns'!$A$4:$A$157,0)))-Inputs!$B$2*Inputs!$B$3*(1+Inputs!$B$4)^37))</f>
        <v/>
      </c>
      <c r="AO101" s="16">
        <f>IF(OR(39&gt;Inputs!$B$5,$B101=""),"",MAX(0,AN101*(1+INDEX('Annual Returns'!$B$4:$B$157,MATCH($A101+38,'Annual Returns'!$A$4:$A$157,0)))-Inputs!$B$2*Inputs!$B$3*(1+Inputs!$B$4)^38))</f>
        <v/>
      </c>
      <c r="AP101" s="16">
        <f>IF(OR(40&gt;Inputs!$B$5,$B101=""),"",MAX(0,AO101*(1+INDEX('Annual Returns'!$B$4:$B$157,MATCH($A101+39,'Annual Returns'!$A$4:$A$157,0)))-Inputs!$B$2*Inputs!$B$3*(1+Inputs!$B$4)^39))</f>
        <v/>
      </c>
      <c r="AQ101" s="16">
        <f>IF(OR(41&gt;Inputs!$B$5,$B101=""),"",MAX(0,AP101*(1+INDEX('Annual Returns'!$B$4:$B$157,MATCH($A101+40,'Annual Returns'!$A$4:$A$157,0)))-Inputs!$B$2*Inputs!$B$3*(1+Inputs!$B$4)^40))</f>
        <v/>
      </c>
      <c r="AR101" s="16">
        <f>IF(OR(42&gt;Inputs!$B$5,$B101=""),"",MAX(0,AQ101*(1+INDEX('Annual Returns'!$B$4:$B$157,MATCH($A101+41,'Annual Returns'!$A$4:$A$157,0)))-Inputs!$B$2*Inputs!$B$3*(1+Inputs!$B$4)^41))</f>
        <v/>
      </c>
      <c r="AS101" s="16">
        <f>IF(OR(43&gt;Inputs!$B$5,$B101=""),"",MAX(0,AR101*(1+INDEX('Annual Returns'!$B$4:$B$157,MATCH($A101+42,'Annual Returns'!$A$4:$A$157,0)))-Inputs!$B$2*Inputs!$B$3*(1+Inputs!$B$4)^42))</f>
        <v/>
      </c>
      <c r="AT101" s="16">
        <f>IF(OR(44&gt;Inputs!$B$5,$B101=""),"",MAX(0,AS101*(1+INDEX('Annual Returns'!$B$4:$B$157,MATCH($A101+43,'Annual Returns'!$A$4:$A$157,0)))-Inputs!$B$2*Inputs!$B$3*(1+Inputs!$B$4)^43))</f>
        <v/>
      </c>
      <c r="AU101" s="16">
        <f>IF(OR(45&gt;Inputs!$B$5,$B101=""),"",MAX(0,AT101*(1+INDEX('Annual Returns'!$B$4:$B$157,MATCH($A101+44,'Annual Returns'!$A$4:$A$157,0)))-Inputs!$B$2*Inputs!$B$3*(1+Inputs!$B$4)^44))</f>
        <v/>
      </c>
      <c r="AV101" s="16">
        <f>IF(OR(46&gt;Inputs!$B$5,$B101=""),"",MAX(0,AU101*(1+INDEX('Annual Returns'!$B$4:$B$157,MATCH($A101+45,'Annual Returns'!$A$4:$A$157,0)))-Inputs!$B$2*Inputs!$B$3*(1+Inputs!$B$4)^45))</f>
        <v/>
      </c>
      <c r="AW101" s="16">
        <f>IF(OR(47&gt;Inputs!$B$5,$B101=""),"",MAX(0,AV101*(1+INDEX('Annual Returns'!$B$4:$B$157,MATCH($A101+46,'Annual Returns'!$A$4:$A$157,0)))-Inputs!$B$2*Inputs!$B$3*(1+Inputs!$B$4)^46))</f>
        <v/>
      </c>
      <c r="AX101" s="16">
        <f>IF(OR(48&gt;Inputs!$B$5,$B101=""),"",MAX(0,AW101*(1+INDEX('Annual Returns'!$B$4:$B$157,MATCH($A101+47,'Annual Returns'!$A$4:$A$157,0)))-Inputs!$B$2*Inputs!$B$3*(1+Inputs!$B$4)^47))</f>
        <v/>
      </c>
      <c r="AY101" s="16">
        <f>IF(OR(49&gt;Inputs!$B$5,$B101=""),"",MAX(0,AX101*(1+INDEX('Annual Returns'!$B$4:$B$157,MATCH($A101+48,'Annual Returns'!$A$4:$A$157,0)))-Inputs!$B$2*Inputs!$B$3*(1+Inputs!$B$4)^48))</f>
        <v/>
      </c>
      <c r="AZ101" s="16">
        <f>IF(OR(50&gt;Inputs!$B$5,$B101=""),"",MAX(0,AY101*(1+INDEX('Annual Returns'!$B$4:$B$157,MATCH($A101+49,'Annual Returns'!$A$4:$A$157,0)))-Inputs!$B$2*Inputs!$B$3*(1+Inputs!$B$4)^49))</f>
        <v/>
      </c>
      <c r="BA101" s="16">
        <f>IF(B101="","",INDEX(C101:AZ101,Inputs!$B$5))</f>
        <v/>
      </c>
      <c r="BB101">
        <f>IF(BA101="","",IF(BA101&gt;0,1,0))</f>
        <v/>
      </c>
      <c r="BC101">
        <f>IF(BB101="","",IF(BB101=1,"",MATCH(0,C101:AZ101,0)))</f>
        <v/>
      </c>
    </row>
    <row r="102">
      <c r="A102" t="n">
        <v>1970</v>
      </c>
      <c r="B102" s="16">
        <f>IF(OR($A102+Inputs!$B$5-1&gt;Inputs!$B$7,Inputs!$B$5&gt;50),"",Inputs!$B$2)</f>
        <v/>
      </c>
      <c r="C102" s="16">
        <f>IF(OR(1&gt;Inputs!$B$5,$B102=""),"",MAX(0,B102*(1+INDEX('Annual Returns'!$B$4:$B$157,MATCH($A102+0,'Annual Returns'!$A$4:$A$157,0)))-Inputs!$B$2*Inputs!$B$3*(1+Inputs!$B$4)^0))</f>
        <v/>
      </c>
      <c r="D102" s="16">
        <f>IF(OR(2&gt;Inputs!$B$5,$B102=""),"",MAX(0,C102*(1+INDEX('Annual Returns'!$B$4:$B$157,MATCH($A102+1,'Annual Returns'!$A$4:$A$157,0)))-Inputs!$B$2*Inputs!$B$3*(1+Inputs!$B$4)^1))</f>
        <v/>
      </c>
      <c r="E102" s="16">
        <f>IF(OR(3&gt;Inputs!$B$5,$B102=""),"",MAX(0,D102*(1+INDEX('Annual Returns'!$B$4:$B$157,MATCH($A102+2,'Annual Returns'!$A$4:$A$157,0)))-Inputs!$B$2*Inputs!$B$3*(1+Inputs!$B$4)^2))</f>
        <v/>
      </c>
      <c r="F102" s="16">
        <f>IF(OR(4&gt;Inputs!$B$5,$B102=""),"",MAX(0,E102*(1+INDEX('Annual Returns'!$B$4:$B$157,MATCH($A102+3,'Annual Returns'!$A$4:$A$157,0)))-Inputs!$B$2*Inputs!$B$3*(1+Inputs!$B$4)^3))</f>
        <v/>
      </c>
      <c r="G102" s="16">
        <f>IF(OR(5&gt;Inputs!$B$5,$B102=""),"",MAX(0,F102*(1+INDEX('Annual Returns'!$B$4:$B$157,MATCH($A102+4,'Annual Returns'!$A$4:$A$157,0)))-Inputs!$B$2*Inputs!$B$3*(1+Inputs!$B$4)^4))</f>
        <v/>
      </c>
      <c r="H102" s="16">
        <f>IF(OR(6&gt;Inputs!$B$5,$B102=""),"",MAX(0,G102*(1+INDEX('Annual Returns'!$B$4:$B$157,MATCH($A102+5,'Annual Returns'!$A$4:$A$157,0)))-Inputs!$B$2*Inputs!$B$3*(1+Inputs!$B$4)^5))</f>
        <v/>
      </c>
      <c r="I102" s="16">
        <f>IF(OR(7&gt;Inputs!$B$5,$B102=""),"",MAX(0,H102*(1+INDEX('Annual Returns'!$B$4:$B$157,MATCH($A102+6,'Annual Returns'!$A$4:$A$157,0)))-Inputs!$B$2*Inputs!$B$3*(1+Inputs!$B$4)^6))</f>
        <v/>
      </c>
      <c r="J102" s="16">
        <f>IF(OR(8&gt;Inputs!$B$5,$B102=""),"",MAX(0,I102*(1+INDEX('Annual Returns'!$B$4:$B$157,MATCH($A102+7,'Annual Returns'!$A$4:$A$157,0)))-Inputs!$B$2*Inputs!$B$3*(1+Inputs!$B$4)^7))</f>
        <v/>
      </c>
      <c r="K102" s="16">
        <f>IF(OR(9&gt;Inputs!$B$5,$B102=""),"",MAX(0,J102*(1+INDEX('Annual Returns'!$B$4:$B$157,MATCH($A102+8,'Annual Returns'!$A$4:$A$157,0)))-Inputs!$B$2*Inputs!$B$3*(1+Inputs!$B$4)^8))</f>
        <v/>
      </c>
      <c r="L102" s="16">
        <f>IF(OR(10&gt;Inputs!$B$5,$B102=""),"",MAX(0,K102*(1+INDEX('Annual Returns'!$B$4:$B$157,MATCH($A102+9,'Annual Returns'!$A$4:$A$157,0)))-Inputs!$B$2*Inputs!$B$3*(1+Inputs!$B$4)^9))</f>
        <v/>
      </c>
      <c r="M102" s="16">
        <f>IF(OR(11&gt;Inputs!$B$5,$B102=""),"",MAX(0,L102*(1+INDEX('Annual Returns'!$B$4:$B$157,MATCH($A102+10,'Annual Returns'!$A$4:$A$157,0)))-Inputs!$B$2*Inputs!$B$3*(1+Inputs!$B$4)^10))</f>
        <v/>
      </c>
      <c r="N102" s="16">
        <f>IF(OR(12&gt;Inputs!$B$5,$B102=""),"",MAX(0,M102*(1+INDEX('Annual Returns'!$B$4:$B$157,MATCH($A102+11,'Annual Returns'!$A$4:$A$157,0)))-Inputs!$B$2*Inputs!$B$3*(1+Inputs!$B$4)^11))</f>
        <v/>
      </c>
      <c r="O102" s="16">
        <f>IF(OR(13&gt;Inputs!$B$5,$B102=""),"",MAX(0,N102*(1+INDEX('Annual Returns'!$B$4:$B$157,MATCH($A102+12,'Annual Returns'!$A$4:$A$157,0)))-Inputs!$B$2*Inputs!$B$3*(1+Inputs!$B$4)^12))</f>
        <v/>
      </c>
      <c r="P102" s="16">
        <f>IF(OR(14&gt;Inputs!$B$5,$B102=""),"",MAX(0,O102*(1+INDEX('Annual Returns'!$B$4:$B$157,MATCH($A102+13,'Annual Returns'!$A$4:$A$157,0)))-Inputs!$B$2*Inputs!$B$3*(1+Inputs!$B$4)^13))</f>
        <v/>
      </c>
      <c r="Q102" s="16">
        <f>IF(OR(15&gt;Inputs!$B$5,$B102=""),"",MAX(0,P102*(1+INDEX('Annual Returns'!$B$4:$B$157,MATCH($A102+14,'Annual Returns'!$A$4:$A$157,0)))-Inputs!$B$2*Inputs!$B$3*(1+Inputs!$B$4)^14))</f>
        <v/>
      </c>
      <c r="R102" s="16">
        <f>IF(OR(16&gt;Inputs!$B$5,$B102=""),"",MAX(0,Q102*(1+INDEX('Annual Returns'!$B$4:$B$157,MATCH($A102+15,'Annual Returns'!$A$4:$A$157,0)))-Inputs!$B$2*Inputs!$B$3*(1+Inputs!$B$4)^15))</f>
        <v/>
      </c>
      <c r="S102" s="16">
        <f>IF(OR(17&gt;Inputs!$B$5,$B102=""),"",MAX(0,R102*(1+INDEX('Annual Returns'!$B$4:$B$157,MATCH($A102+16,'Annual Returns'!$A$4:$A$157,0)))-Inputs!$B$2*Inputs!$B$3*(1+Inputs!$B$4)^16))</f>
        <v/>
      </c>
      <c r="T102" s="16">
        <f>IF(OR(18&gt;Inputs!$B$5,$B102=""),"",MAX(0,S102*(1+INDEX('Annual Returns'!$B$4:$B$157,MATCH($A102+17,'Annual Returns'!$A$4:$A$157,0)))-Inputs!$B$2*Inputs!$B$3*(1+Inputs!$B$4)^17))</f>
        <v/>
      </c>
      <c r="U102" s="16">
        <f>IF(OR(19&gt;Inputs!$B$5,$B102=""),"",MAX(0,T102*(1+INDEX('Annual Returns'!$B$4:$B$157,MATCH($A102+18,'Annual Returns'!$A$4:$A$157,0)))-Inputs!$B$2*Inputs!$B$3*(1+Inputs!$B$4)^18))</f>
        <v/>
      </c>
      <c r="V102" s="16">
        <f>IF(OR(20&gt;Inputs!$B$5,$B102=""),"",MAX(0,U102*(1+INDEX('Annual Returns'!$B$4:$B$157,MATCH($A102+19,'Annual Returns'!$A$4:$A$157,0)))-Inputs!$B$2*Inputs!$B$3*(1+Inputs!$B$4)^19))</f>
        <v/>
      </c>
      <c r="W102" s="16">
        <f>IF(OR(21&gt;Inputs!$B$5,$B102=""),"",MAX(0,V102*(1+INDEX('Annual Returns'!$B$4:$B$157,MATCH($A102+20,'Annual Returns'!$A$4:$A$157,0)))-Inputs!$B$2*Inputs!$B$3*(1+Inputs!$B$4)^20))</f>
        <v/>
      </c>
      <c r="X102" s="16">
        <f>IF(OR(22&gt;Inputs!$B$5,$B102=""),"",MAX(0,W102*(1+INDEX('Annual Returns'!$B$4:$B$157,MATCH($A102+21,'Annual Returns'!$A$4:$A$157,0)))-Inputs!$B$2*Inputs!$B$3*(1+Inputs!$B$4)^21))</f>
        <v/>
      </c>
      <c r="Y102" s="16">
        <f>IF(OR(23&gt;Inputs!$B$5,$B102=""),"",MAX(0,X102*(1+INDEX('Annual Returns'!$B$4:$B$157,MATCH($A102+22,'Annual Returns'!$A$4:$A$157,0)))-Inputs!$B$2*Inputs!$B$3*(1+Inputs!$B$4)^22))</f>
        <v/>
      </c>
      <c r="Z102" s="16">
        <f>IF(OR(24&gt;Inputs!$B$5,$B102=""),"",MAX(0,Y102*(1+INDEX('Annual Returns'!$B$4:$B$157,MATCH($A102+23,'Annual Returns'!$A$4:$A$157,0)))-Inputs!$B$2*Inputs!$B$3*(1+Inputs!$B$4)^23))</f>
        <v/>
      </c>
      <c r="AA102" s="16">
        <f>IF(OR(25&gt;Inputs!$B$5,$B102=""),"",MAX(0,Z102*(1+INDEX('Annual Returns'!$B$4:$B$157,MATCH($A102+24,'Annual Returns'!$A$4:$A$157,0)))-Inputs!$B$2*Inputs!$B$3*(1+Inputs!$B$4)^24))</f>
        <v/>
      </c>
      <c r="AB102" s="16">
        <f>IF(OR(26&gt;Inputs!$B$5,$B102=""),"",MAX(0,AA102*(1+INDEX('Annual Returns'!$B$4:$B$157,MATCH($A102+25,'Annual Returns'!$A$4:$A$157,0)))-Inputs!$B$2*Inputs!$B$3*(1+Inputs!$B$4)^25))</f>
        <v/>
      </c>
      <c r="AC102" s="16">
        <f>IF(OR(27&gt;Inputs!$B$5,$B102=""),"",MAX(0,AB102*(1+INDEX('Annual Returns'!$B$4:$B$157,MATCH($A102+26,'Annual Returns'!$A$4:$A$157,0)))-Inputs!$B$2*Inputs!$B$3*(1+Inputs!$B$4)^26))</f>
        <v/>
      </c>
      <c r="AD102" s="16">
        <f>IF(OR(28&gt;Inputs!$B$5,$B102=""),"",MAX(0,AC102*(1+INDEX('Annual Returns'!$B$4:$B$157,MATCH($A102+27,'Annual Returns'!$A$4:$A$157,0)))-Inputs!$B$2*Inputs!$B$3*(1+Inputs!$B$4)^27))</f>
        <v/>
      </c>
      <c r="AE102" s="16">
        <f>IF(OR(29&gt;Inputs!$B$5,$B102=""),"",MAX(0,AD102*(1+INDEX('Annual Returns'!$B$4:$B$157,MATCH($A102+28,'Annual Returns'!$A$4:$A$157,0)))-Inputs!$B$2*Inputs!$B$3*(1+Inputs!$B$4)^28))</f>
        <v/>
      </c>
      <c r="AF102" s="16">
        <f>IF(OR(30&gt;Inputs!$B$5,$B102=""),"",MAX(0,AE102*(1+INDEX('Annual Returns'!$B$4:$B$157,MATCH($A102+29,'Annual Returns'!$A$4:$A$157,0)))-Inputs!$B$2*Inputs!$B$3*(1+Inputs!$B$4)^29))</f>
        <v/>
      </c>
      <c r="AG102" s="16">
        <f>IF(OR(31&gt;Inputs!$B$5,$B102=""),"",MAX(0,AF102*(1+INDEX('Annual Returns'!$B$4:$B$157,MATCH($A102+30,'Annual Returns'!$A$4:$A$157,0)))-Inputs!$B$2*Inputs!$B$3*(1+Inputs!$B$4)^30))</f>
        <v/>
      </c>
      <c r="AH102" s="16">
        <f>IF(OR(32&gt;Inputs!$B$5,$B102=""),"",MAX(0,AG102*(1+INDEX('Annual Returns'!$B$4:$B$157,MATCH($A102+31,'Annual Returns'!$A$4:$A$157,0)))-Inputs!$B$2*Inputs!$B$3*(1+Inputs!$B$4)^31))</f>
        <v/>
      </c>
      <c r="AI102" s="16">
        <f>IF(OR(33&gt;Inputs!$B$5,$B102=""),"",MAX(0,AH102*(1+INDEX('Annual Returns'!$B$4:$B$157,MATCH($A102+32,'Annual Returns'!$A$4:$A$157,0)))-Inputs!$B$2*Inputs!$B$3*(1+Inputs!$B$4)^32))</f>
        <v/>
      </c>
      <c r="AJ102" s="16">
        <f>IF(OR(34&gt;Inputs!$B$5,$B102=""),"",MAX(0,AI102*(1+INDEX('Annual Returns'!$B$4:$B$157,MATCH($A102+33,'Annual Returns'!$A$4:$A$157,0)))-Inputs!$B$2*Inputs!$B$3*(1+Inputs!$B$4)^33))</f>
        <v/>
      </c>
      <c r="AK102" s="16">
        <f>IF(OR(35&gt;Inputs!$B$5,$B102=""),"",MAX(0,AJ102*(1+INDEX('Annual Returns'!$B$4:$B$157,MATCH($A102+34,'Annual Returns'!$A$4:$A$157,0)))-Inputs!$B$2*Inputs!$B$3*(1+Inputs!$B$4)^34))</f>
        <v/>
      </c>
      <c r="AL102" s="16">
        <f>IF(OR(36&gt;Inputs!$B$5,$B102=""),"",MAX(0,AK102*(1+INDEX('Annual Returns'!$B$4:$B$157,MATCH($A102+35,'Annual Returns'!$A$4:$A$157,0)))-Inputs!$B$2*Inputs!$B$3*(1+Inputs!$B$4)^35))</f>
        <v/>
      </c>
      <c r="AM102" s="16">
        <f>IF(OR(37&gt;Inputs!$B$5,$B102=""),"",MAX(0,AL102*(1+INDEX('Annual Returns'!$B$4:$B$157,MATCH($A102+36,'Annual Returns'!$A$4:$A$157,0)))-Inputs!$B$2*Inputs!$B$3*(1+Inputs!$B$4)^36))</f>
        <v/>
      </c>
      <c r="AN102" s="16">
        <f>IF(OR(38&gt;Inputs!$B$5,$B102=""),"",MAX(0,AM102*(1+INDEX('Annual Returns'!$B$4:$B$157,MATCH($A102+37,'Annual Returns'!$A$4:$A$157,0)))-Inputs!$B$2*Inputs!$B$3*(1+Inputs!$B$4)^37))</f>
        <v/>
      </c>
      <c r="AO102" s="16">
        <f>IF(OR(39&gt;Inputs!$B$5,$B102=""),"",MAX(0,AN102*(1+INDEX('Annual Returns'!$B$4:$B$157,MATCH($A102+38,'Annual Returns'!$A$4:$A$157,0)))-Inputs!$B$2*Inputs!$B$3*(1+Inputs!$B$4)^38))</f>
        <v/>
      </c>
      <c r="AP102" s="16">
        <f>IF(OR(40&gt;Inputs!$B$5,$B102=""),"",MAX(0,AO102*(1+INDEX('Annual Returns'!$B$4:$B$157,MATCH($A102+39,'Annual Returns'!$A$4:$A$157,0)))-Inputs!$B$2*Inputs!$B$3*(1+Inputs!$B$4)^39))</f>
        <v/>
      </c>
      <c r="AQ102" s="16">
        <f>IF(OR(41&gt;Inputs!$B$5,$B102=""),"",MAX(0,AP102*(1+INDEX('Annual Returns'!$B$4:$B$157,MATCH($A102+40,'Annual Returns'!$A$4:$A$157,0)))-Inputs!$B$2*Inputs!$B$3*(1+Inputs!$B$4)^40))</f>
        <v/>
      </c>
      <c r="AR102" s="16">
        <f>IF(OR(42&gt;Inputs!$B$5,$B102=""),"",MAX(0,AQ102*(1+INDEX('Annual Returns'!$B$4:$B$157,MATCH($A102+41,'Annual Returns'!$A$4:$A$157,0)))-Inputs!$B$2*Inputs!$B$3*(1+Inputs!$B$4)^41))</f>
        <v/>
      </c>
      <c r="AS102" s="16">
        <f>IF(OR(43&gt;Inputs!$B$5,$B102=""),"",MAX(0,AR102*(1+INDEX('Annual Returns'!$B$4:$B$157,MATCH($A102+42,'Annual Returns'!$A$4:$A$157,0)))-Inputs!$B$2*Inputs!$B$3*(1+Inputs!$B$4)^42))</f>
        <v/>
      </c>
      <c r="AT102" s="16">
        <f>IF(OR(44&gt;Inputs!$B$5,$B102=""),"",MAX(0,AS102*(1+INDEX('Annual Returns'!$B$4:$B$157,MATCH($A102+43,'Annual Returns'!$A$4:$A$157,0)))-Inputs!$B$2*Inputs!$B$3*(1+Inputs!$B$4)^43))</f>
        <v/>
      </c>
      <c r="AU102" s="16">
        <f>IF(OR(45&gt;Inputs!$B$5,$B102=""),"",MAX(0,AT102*(1+INDEX('Annual Returns'!$B$4:$B$157,MATCH($A102+44,'Annual Returns'!$A$4:$A$157,0)))-Inputs!$B$2*Inputs!$B$3*(1+Inputs!$B$4)^44))</f>
        <v/>
      </c>
      <c r="AV102" s="16">
        <f>IF(OR(46&gt;Inputs!$B$5,$B102=""),"",MAX(0,AU102*(1+INDEX('Annual Returns'!$B$4:$B$157,MATCH($A102+45,'Annual Returns'!$A$4:$A$157,0)))-Inputs!$B$2*Inputs!$B$3*(1+Inputs!$B$4)^45))</f>
        <v/>
      </c>
      <c r="AW102" s="16">
        <f>IF(OR(47&gt;Inputs!$B$5,$B102=""),"",MAX(0,AV102*(1+INDEX('Annual Returns'!$B$4:$B$157,MATCH($A102+46,'Annual Returns'!$A$4:$A$157,0)))-Inputs!$B$2*Inputs!$B$3*(1+Inputs!$B$4)^46))</f>
        <v/>
      </c>
      <c r="AX102" s="16">
        <f>IF(OR(48&gt;Inputs!$B$5,$B102=""),"",MAX(0,AW102*(1+INDEX('Annual Returns'!$B$4:$B$157,MATCH($A102+47,'Annual Returns'!$A$4:$A$157,0)))-Inputs!$B$2*Inputs!$B$3*(1+Inputs!$B$4)^47))</f>
        <v/>
      </c>
      <c r="AY102" s="16">
        <f>IF(OR(49&gt;Inputs!$B$5,$B102=""),"",MAX(0,AX102*(1+INDEX('Annual Returns'!$B$4:$B$157,MATCH($A102+48,'Annual Returns'!$A$4:$A$157,0)))-Inputs!$B$2*Inputs!$B$3*(1+Inputs!$B$4)^48))</f>
        <v/>
      </c>
      <c r="AZ102" s="16">
        <f>IF(OR(50&gt;Inputs!$B$5,$B102=""),"",MAX(0,AY102*(1+INDEX('Annual Returns'!$B$4:$B$157,MATCH($A102+49,'Annual Returns'!$A$4:$A$157,0)))-Inputs!$B$2*Inputs!$B$3*(1+Inputs!$B$4)^49))</f>
        <v/>
      </c>
      <c r="BA102" s="16">
        <f>IF(B102="","",INDEX(C102:AZ102,Inputs!$B$5))</f>
        <v/>
      </c>
      <c r="BB102">
        <f>IF(BA102="","",IF(BA102&gt;0,1,0))</f>
        <v/>
      </c>
      <c r="BC102">
        <f>IF(BB102="","",IF(BB102=1,"",MATCH(0,C102:AZ102,0)))</f>
        <v/>
      </c>
    </row>
    <row r="103">
      <c r="A103" t="n">
        <v>1971</v>
      </c>
      <c r="B103" s="16">
        <f>IF(OR($A103+Inputs!$B$5-1&gt;Inputs!$B$7,Inputs!$B$5&gt;50),"",Inputs!$B$2)</f>
        <v/>
      </c>
      <c r="C103" s="16">
        <f>IF(OR(1&gt;Inputs!$B$5,$B103=""),"",MAX(0,B103*(1+INDEX('Annual Returns'!$B$4:$B$157,MATCH($A103+0,'Annual Returns'!$A$4:$A$157,0)))-Inputs!$B$2*Inputs!$B$3*(1+Inputs!$B$4)^0))</f>
        <v/>
      </c>
      <c r="D103" s="16">
        <f>IF(OR(2&gt;Inputs!$B$5,$B103=""),"",MAX(0,C103*(1+INDEX('Annual Returns'!$B$4:$B$157,MATCH($A103+1,'Annual Returns'!$A$4:$A$157,0)))-Inputs!$B$2*Inputs!$B$3*(1+Inputs!$B$4)^1))</f>
        <v/>
      </c>
      <c r="E103" s="16">
        <f>IF(OR(3&gt;Inputs!$B$5,$B103=""),"",MAX(0,D103*(1+INDEX('Annual Returns'!$B$4:$B$157,MATCH($A103+2,'Annual Returns'!$A$4:$A$157,0)))-Inputs!$B$2*Inputs!$B$3*(1+Inputs!$B$4)^2))</f>
        <v/>
      </c>
      <c r="F103" s="16">
        <f>IF(OR(4&gt;Inputs!$B$5,$B103=""),"",MAX(0,E103*(1+INDEX('Annual Returns'!$B$4:$B$157,MATCH($A103+3,'Annual Returns'!$A$4:$A$157,0)))-Inputs!$B$2*Inputs!$B$3*(1+Inputs!$B$4)^3))</f>
        <v/>
      </c>
      <c r="G103" s="16">
        <f>IF(OR(5&gt;Inputs!$B$5,$B103=""),"",MAX(0,F103*(1+INDEX('Annual Returns'!$B$4:$B$157,MATCH($A103+4,'Annual Returns'!$A$4:$A$157,0)))-Inputs!$B$2*Inputs!$B$3*(1+Inputs!$B$4)^4))</f>
        <v/>
      </c>
      <c r="H103" s="16">
        <f>IF(OR(6&gt;Inputs!$B$5,$B103=""),"",MAX(0,G103*(1+INDEX('Annual Returns'!$B$4:$B$157,MATCH($A103+5,'Annual Returns'!$A$4:$A$157,0)))-Inputs!$B$2*Inputs!$B$3*(1+Inputs!$B$4)^5))</f>
        <v/>
      </c>
      <c r="I103" s="16">
        <f>IF(OR(7&gt;Inputs!$B$5,$B103=""),"",MAX(0,H103*(1+INDEX('Annual Returns'!$B$4:$B$157,MATCH($A103+6,'Annual Returns'!$A$4:$A$157,0)))-Inputs!$B$2*Inputs!$B$3*(1+Inputs!$B$4)^6))</f>
        <v/>
      </c>
      <c r="J103" s="16">
        <f>IF(OR(8&gt;Inputs!$B$5,$B103=""),"",MAX(0,I103*(1+INDEX('Annual Returns'!$B$4:$B$157,MATCH($A103+7,'Annual Returns'!$A$4:$A$157,0)))-Inputs!$B$2*Inputs!$B$3*(1+Inputs!$B$4)^7))</f>
        <v/>
      </c>
      <c r="K103" s="16">
        <f>IF(OR(9&gt;Inputs!$B$5,$B103=""),"",MAX(0,J103*(1+INDEX('Annual Returns'!$B$4:$B$157,MATCH($A103+8,'Annual Returns'!$A$4:$A$157,0)))-Inputs!$B$2*Inputs!$B$3*(1+Inputs!$B$4)^8))</f>
        <v/>
      </c>
      <c r="L103" s="16">
        <f>IF(OR(10&gt;Inputs!$B$5,$B103=""),"",MAX(0,K103*(1+INDEX('Annual Returns'!$B$4:$B$157,MATCH($A103+9,'Annual Returns'!$A$4:$A$157,0)))-Inputs!$B$2*Inputs!$B$3*(1+Inputs!$B$4)^9))</f>
        <v/>
      </c>
      <c r="M103" s="16">
        <f>IF(OR(11&gt;Inputs!$B$5,$B103=""),"",MAX(0,L103*(1+INDEX('Annual Returns'!$B$4:$B$157,MATCH($A103+10,'Annual Returns'!$A$4:$A$157,0)))-Inputs!$B$2*Inputs!$B$3*(1+Inputs!$B$4)^10))</f>
        <v/>
      </c>
      <c r="N103" s="16">
        <f>IF(OR(12&gt;Inputs!$B$5,$B103=""),"",MAX(0,M103*(1+INDEX('Annual Returns'!$B$4:$B$157,MATCH($A103+11,'Annual Returns'!$A$4:$A$157,0)))-Inputs!$B$2*Inputs!$B$3*(1+Inputs!$B$4)^11))</f>
        <v/>
      </c>
      <c r="O103" s="16">
        <f>IF(OR(13&gt;Inputs!$B$5,$B103=""),"",MAX(0,N103*(1+INDEX('Annual Returns'!$B$4:$B$157,MATCH($A103+12,'Annual Returns'!$A$4:$A$157,0)))-Inputs!$B$2*Inputs!$B$3*(1+Inputs!$B$4)^12))</f>
        <v/>
      </c>
      <c r="P103" s="16">
        <f>IF(OR(14&gt;Inputs!$B$5,$B103=""),"",MAX(0,O103*(1+INDEX('Annual Returns'!$B$4:$B$157,MATCH($A103+13,'Annual Returns'!$A$4:$A$157,0)))-Inputs!$B$2*Inputs!$B$3*(1+Inputs!$B$4)^13))</f>
        <v/>
      </c>
      <c r="Q103" s="16">
        <f>IF(OR(15&gt;Inputs!$B$5,$B103=""),"",MAX(0,P103*(1+INDEX('Annual Returns'!$B$4:$B$157,MATCH($A103+14,'Annual Returns'!$A$4:$A$157,0)))-Inputs!$B$2*Inputs!$B$3*(1+Inputs!$B$4)^14))</f>
        <v/>
      </c>
      <c r="R103" s="16">
        <f>IF(OR(16&gt;Inputs!$B$5,$B103=""),"",MAX(0,Q103*(1+INDEX('Annual Returns'!$B$4:$B$157,MATCH($A103+15,'Annual Returns'!$A$4:$A$157,0)))-Inputs!$B$2*Inputs!$B$3*(1+Inputs!$B$4)^15))</f>
        <v/>
      </c>
      <c r="S103" s="16">
        <f>IF(OR(17&gt;Inputs!$B$5,$B103=""),"",MAX(0,R103*(1+INDEX('Annual Returns'!$B$4:$B$157,MATCH($A103+16,'Annual Returns'!$A$4:$A$157,0)))-Inputs!$B$2*Inputs!$B$3*(1+Inputs!$B$4)^16))</f>
        <v/>
      </c>
      <c r="T103" s="16">
        <f>IF(OR(18&gt;Inputs!$B$5,$B103=""),"",MAX(0,S103*(1+INDEX('Annual Returns'!$B$4:$B$157,MATCH($A103+17,'Annual Returns'!$A$4:$A$157,0)))-Inputs!$B$2*Inputs!$B$3*(1+Inputs!$B$4)^17))</f>
        <v/>
      </c>
      <c r="U103" s="16">
        <f>IF(OR(19&gt;Inputs!$B$5,$B103=""),"",MAX(0,T103*(1+INDEX('Annual Returns'!$B$4:$B$157,MATCH($A103+18,'Annual Returns'!$A$4:$A$157,0)))-Inputs!$B$2*Inputs!$B$3*(1+Inputs!$B$4)^18))</f>
        <v/>
      </c>
      <c r="V103" s="16">
        <f>IF(OR(20&gt;Inputs!$B$5,$B103=""),"",MAX(0,U103*(1+INDEX('Annual Returns'!$B$4:$B$157,MATCH($A103+19,'Annual Returns'!$A$4:$A$157,0)))-Inputs!$B$2*Inputs!$B$3*(1+Inputs!$B$4)^19))</f>
        <v/>
      </c>
      <c r="W103" s="16">
        <f>IF(OR(21&gt;Inputs!$B$5,$B103=""),"",MAX(0,V103*(1+INDEX('Annual Returns'!$B$4:$B$157,MATCH($A103+20,'Annual Returns'!$A$4:$A$157,0)))-Inputs!$B$2*Inputs!$B$3*(1+Inputs!$B$4)^20))</f>
        <v/>
      </c>
      <c r="X103" s="16">
        <f>IF(OR(22&gt;Inputs!$B$5,$B103=""),"",MAX(0,W103*(1+INDEX('Annual Returns'!$B$4:$B$157,MATCH($A103+21,'Annual Returns'!$A$4:$A$157,0)))-Inputs!$B$2*Inputs!$B$3*(1+Inputs!$B$4)^21))</f>
        <v/>
      </c>
      <c r="Y103" s="16">
        <f>IF(OR(23&gt;Inputs!$B$5,$B103=""),"",MAX(0,X103*(1+INDEX('Annual Returns'!$B$4:$B$157,MATCH($A103+22,'Annual Returns'!$A$4:$A$157,0)))-Inputs!$B$2*Inputs!$B$3*(1+Inputs!$B$4)^22))</f>
        <v/>
      </c>
      <c r="Z103" s="16">
        <f>IF(OR(24&gt;Inputs!$B$5,$B103=""),"",MAX(0,Y103*(1+INDEX('Annual Returns'!$B$4:$B$157,MATCH($A103+23,'Annual Returns'!$A$4:$A$157,0)))-Inputs!$B$2*Inputs!$B$3*(1+Inputs!$B$4)^23))</f>
        <v/>
      </c>
      <c r="AA103" s="16">
        <f>IF(OR(25&gt;Inputs!$B$5,$B103=""),"",MAX(0,Z103*(1+INDEX('Annual Returns'!$B$4:$B$157,MATCH($A103+24,'Annual Returns'!$A$4:$A$157,0)))-Inputs!$B$2*Inputs!$B$3*(1+Inputs!$B$4)^24))</f>
        <v/>
      </c>
      <c r="AB103" s="16">
        <f>IF(OR(26&gt;Inputs!$B$5,$B103=""),"",MAX(0,AA103*(1+INDEX('Annual Returns'!$B$4:$B$157,MATCH($A103+25,'Annual Returns'!$A$4:$A$157,0)))-Inputs!$B$2*Inputs!$B$3*(1+Inputs!$B$4)^25))</f>
        <v/>
      </c>
      <c r="AC103" s="16">
        <f>IF(OR(27&gt;Inputs!$B$5,$B103=""),"",MAX(0,AB103*(1+INDEX('Annual Returns'!$B$4:$B$157,MATCH($A103+26,'Annual Returns'!$A$4:$A$157,0)))-Inputs!$B$2*Inputs!$B$3*(1+Inputs!$B$4)^26))</f>
        <v/>
      </c>
      <c r="AD103" s="16">
        <f>IF(OR(28&gt;Inputs!$B$5,$B103=""),"",MAX(0,AC103*(1+INDEX('Annual Returns'!$B$4:$B$157,MATCH($A103+27,'Annual Returns'!$A$4:$A$157,0)))-Inputs!$B$2*Inputs!$B$3*(1+Inputs!$B$4)^27))</f>
        <v/>
      </c>
      <c r="AE103" s="16">
        <f>IF(OR(29&gt;Inputs!$B$5,$B103=""),"",MAX(0,AD103*(1+INDEX('Annual Returns'!$B$4:$B$157,MATCH($A103+28,'Annual Returns'!$A$4:$A$157,0)))-Inputs!$B$2*Inputs!$B$3*(1+Inputs!$B$4)^28))</f>
        <v/>
      </c>
      <c r="AF103" s="16">
        <f>IF(OR(30&gt;Inputs!$B$5,$B103=""),"",MAX(0,AE103*(1+INDEX('Annual Returns'!$B$4:$B$157,MATCH($A103+29,'Annual Returns'!$A$4:$A$157,0)))-Inputs!$B$2*Inputs!$B$3*(1+Inputs!$B$4)^29))</f>
        <v/>
      </c>
      <c r="AG103" s="16">
        <f>IF(OR(31&gt;Inputs!$B$5,$B103=""),"",MAX(0,AF103*(1+INDEX('Annual Returns'!$B$4:$B$157,MATCH($A103+30,'Annual Returns'!$A$4:$A$157,0)))-Inputs!$B$2*Inputs!$B$3*(1+Inputs!$B$4)^30))</f>
        <v/>
      </c>
      <c r="AH103" s="16">
        <f>IF(OR(32&gt;Inputs!$B$5,$B103=""),"",MAX(0,AG103*(1+INDEX('Annual Returns'!$B$4:$B$157,MATCH($A103+31,'Annual Returns'!$A$4:$A$157,0)))-Inputs!$B$2*Inputs!$B$3*(1+Inputs!$B$4)^31))</f>
        <v/>
      </c>
      <c r="AI103" s="16">
        <f>IF(OR(33&gt;Inputs!$B$5,$B103=""),"",MAX(0,AH103*(1+INDEX('Annual Returns'!$B$4:$B$157,MATCH($A103+32,'Annual Returns'!$A$4:$A$157,0)))-Inputs!$B$2*Inputs!$B$3*(1+Inputs!$B$4)^32))</f>
        <v/>
      </c>
      <c r="AJ103" s="16">
        <f>IF(OR(34&gt;Inputs!$B$5,$B103=""),"",MAX(0,AI103*(1+INDEX('Annual Returns'!$B$4:$B$157,MATCH($A103+33,'Annual Returns'!$A$4:$A$157,0)))-Inputs!$B$2*Inputs!$B$3*(1+Inputs!$B$4)^33))</f>
        <v/>
      </c>
      <c r="AK103" s="16">
        <f>IF(OR(35&gt;Inputs!$B$5,$B103=""),"",MAX(0,AJ103*(1+INDEX('Annual Returns'!$B$4:$B$157,MATCH($A103+34,'Annual Returns'!$A$4:$A$157,0)))-Inputs!$B$2*Inputs!$B$3*(1+Inputs!$B$4)^34))</f>
        <v/>
      </c>
      <c r="AL103" s="16">
        <f>IF(OR(36&gt;Inputs!$B$5,$B103=""),"",MAX(0,AK103*(1+INDEX('Annual Returns'!$B$4:$B$157,MATCH($A103+35,'Annual Returns'!$A$4:$A$157,0)))-Inputs!$B$2*Inputs!$B$3*(1+Inputs!$B$4)^35))</f>
        <v/>
      </c>
      <c r="AM103" s="16">
        <f>IF(OR(37&gt;Inputs!$B$5,$B103=""),"",MAX(0,AL103*(1+INDEX('Annual Returns'!$B$4:$B$157,MATCH($A103+36,'Annual Returns'!$A$4:$A$157,0)))-Inputs!$B$2*Inputs!$B$3*(1+Inputs!$B$4)^36))</f>
        <v/>
      </c>
      <c r="AN103" s="16">
        <f>IF(OR(38&gt;Inputs!$B$5,$B103=""),"",MAX(0,AM103*(1+INDEX('Annual Returns'!$B$4:$B$157,MATCH($A103+37,'Annual Returns'!$A$4:$A$157,0)))-Inputs!$B$2*Inputs!$B$3*(1+Inputs!$B$4)^37))</f>
        <v/>
      </c>
      <c r="AO103" s="16">
        <f>IF(OR(39&gt;Inputs!$B$5,$B103=""),"",MAX(0,AN103*(1+INDEX('Annual Returns'!$B$4:$B$157,MATCH($A103+38,'Annual Returns'!$A$4:$A$157,0)))-Inputs!$B$2*Inputs!$B$3*(1+Inputs!$B$4)^38))</f>
        <v/>
      </c>
      <c r="AP103" s="16">
        <f>IF(OR(40&gt;Inputs!$B$5,$B103=""),"",MAX(0,AO103*(1+INDEX('Annual Returns'!$B$4:$B$157,MATCH($A103+39,'Annual Returns'!$A$4:$A$157,0)))-Inputs!$B$2*Inputs!$B$3*(1+Inputs!$B$4)^39))</f>
        <v/>
      </c>
      <c r="AQ103" s="16">
        <f>IF(OR(41&gt;Inputs!$B$5,$B103=""),"",MAX(0,AP103*(1+INDEX('Annual Returns'!$B$4:$B$157,MATCH($A103+40,'Annual Returns'!$A$4:$A$157,0)))-Inputs!$B$2*Inputs!$B$3*(1+Inputs!$B$4)^40))</f>
        <v/>
      </c>
      <c r="AR103" s="16">
        <f>IF(OR(42&gt;Inputs!$B$5,$B103=""),"",MAX(0,AQ103*(1+INDEX('Annual Returns'!$B$4:$B$157,MATCH($A103+41,'Annual Returns'!$A$4:$A$157,0)))-Inputs!$B$2*Inputs!$B$3*(1+Inputs!$B$4)^41))</f>
        <v/>
      </c>
      <c r="AS103" s="16">
        <f>IF(OR(43&gt;Inputs!$B$5,$B103=""),"",MAX(0,AR103*(1+INDEX('Annual Returns'!$B$4:$B$157,MATCH($A103+42,'Annual Returns'!$A$4:$A$157,0)))-Inputs!$B$2*Inputs!$B$3*(1+Inputs!$B$4)^42))</f>
        <v/>
      </c>
      <c r="AT103" s="16">
        <f>IF(OR(44&gt;Inputs!$B$5,$B103=""),"",MAX(0,AS103*(1+INDEX('Annual Returns'!$B$4:$B$157,MATCH($A103+43,'Annual Returns'!$A$4:$A$157,0)))-Inputs!$B$2*Inputs!$B$3*(1+Inputs!$B$4)^43))</f>
        <v/>
      </c>
      <c r="AU103" s="16">
        <f>IF(OR(45&gt;Inputs!$B$5,$B103=""),"",MAX(0,AT103*(1+INDEX('Annual Returns'!$B$4:$B$157,MATCH($A103+44,'Annual Returns'!$A$4:$A$157,0)))-Inputs!$B$2*Inputs!$B$3*(1+Inputs!$B$4)^44))</f>
        <v/>
      </c>
      <c r="AV103" s="16">
        <f>IF(OR(46&gt;Inputs!$B$5,$B103=""),"",MAX(0,AU103*(1+INDEX('Annual Returns'!$B$4:$B$157,MATCH($A103+45,'Annual Returns'!$A$4:$A$157,0)))-Inputs!$B$2*Inputs!$B$3*(1+Inputs!$B$4)^45))</f>
        <v/>
      </c>
      <c r="AW103" s="16">
        <f>IF(OR(47&gt;Inputs!$B$5,$B103=""),"",MAX(0,AV103*(1+INDEX('Annual Returns'!$B$4:$B$157,MATCH($A103+46,'Annual Returns'!$A$4:$A$157,0)))-Inputs!$B$2*Inputs!$B$3*(1+Inputs!$B$4)^46))</f>
        <v/>
      </c>
      <c r="AX103" s="16">
        <f>IF(OR(48&gt;Inputs!$B$5,$B103=""),"",MAX(0,AW103*(1+INDEX('Annual Returns'!$B$4:$B$157,MATCH($A103+47,'Annual Returns'!$A$4:$A$157,0)))-Inputs!$B$2*Inputs!$B$3*(1+Inputs!$B$4)^47))</f>
        <v/>
      </c>
      <c r="AY103" s="16">
        <f>IF(OR(49&gt;Inputs!$B$5,$B103=""),"",MAX(0,AX103*(1+INDEX('Annual Returns'!$B$4:$B$157,MATCH($A103+48,'Annual Returns'!$A$4:$A$157,0)))-Inputs!$B$2*Inputs!$B$3*(1+Inputs!$B$4)^48))</f>
        <v/>
      </c>
      <c r="AZ103" s="16">
        <f>IF(OR(50&gt;Inputs!$B$5,$B103=""),"",MAX(0,AY103*(1+INDEX('Annual Returns'!$B$4:$B$157,MATCH($A103+49,'Annual Returns'!$A$4:$A$157,0)))-Inputs!$B$2*Inputs!$B$3*(1+Inputs!$B$4)^49))</f>
        <v/>
      </c>
      <c r="BA103" s="16">
        <f>IF(B103="","",INDEX(C103:AZ103,Inputs!$B$5))</f>
        <v/>
      </c>
      <c r="BB103">
        <f>IF(BA103="","",IF(BA103&gt;0,1,0))</f>
        <v/>
      </c>
      <c r="BC103">
        <f>IF(BB103="","",IF(BB103=1,"",MATCH(0,C103:AZ103,0)))</f>
        <v/>
      </c>
    </row>
    <row r="104">
      <c r="A104" t="n">
        <v>1972</v>
      </c>
      <c r="B104" s="16">
        <f>IF(OR($A104+Inputs!$B$5-1&gt;Inputs!$B$7,Inputs!$B$5&gt;50),"",Inputs!$B$2)</f>
        <v/>
      </c>
      <c r="C104" s="16">
        <f>IF(OR(1&gt;Inputs!$B$5,$B104=""),"",MAX(0,B104*(1+INDEX('Annual Returns'!$B$4:$B$157,MATCH($A104+0,'Annual Returns'!$A$4:$A$157,0)))-Inputs!$B$2*Inputs!$B$3*(1+Inputs!$B$4)^0))</f>
        <v/>
      </c>
      <c r="D104" s="16">
        <f>IF(OR(2&gt;Inputs!$B$5,$B104=""),"",MAX(0,C104*(1+INDEX('Annual Returns'!$B$4:$B$157,MATCH($A104+1,'Annual Returns'!$A$4:$A$157,0)))-Inputs!$B$2*Inputs!$B$3*(1+Inputs!$B$4)^1))</f>
        <v/>
      </c>
      <c r="E104" s="16">
        <f>IF(OR(3&gt;Inputs!$B$5,$B104=""),"",MAX(0,D104*(1+INDEX('Annual Returns'!$B$4:$B$157,MATCH($A104+2,'Annual Returns'!$A$4:$A$157,0)))-Inputs!$B$2*Inputs!$B$3*(1+Inputs!$B$4)^2))</f>
        <v/>
      </c>
      <c r="F104" s="16">
        <f>IF(OR(4&gt;Inputs!$B$5,$B104=""),"",MAX(0,E104*(1+INDEX('Annual Returns'!$B$4:$B$157,MATCH($A104+3,'Annual Returns'!$A$4:$A$157,0)))-Inputs!$B$2*Inputs!$B$3*(1+Inputs!$B$4)^3))</f>
        <v/>
      </c>
      <c r="G104" s="16">
        <f>IF(OR(5&gt;Inputs!$B$5,$B104=""),"",MAX(0,F104*(1+INDEX('Annual Returns'!$B$4:$B$157,MATCH($A104+4,'Annual Returns'!$A$4:$A$157,0)))-Inputs!$B$2*Inputs!$B$3*(1+Inputs!$B$4)^4))</f>
        <v/>
      </c>
      <c r="H104" s="16">
        <f>IF(OR(6&gt;Inputs!$B$5,$B104=""),"",MAX(0,G104*(1+INDEX('Annual Returns'!$B$4:$B$157,MATCH($A104+5,'Annual Returns'!$A$4:$A$157,0)))-Inputs!$B$2*Inputs!$B$3*(1+Inputs!$B$4)^5))</f>
        <v/>
      </c>
      <c r="I104" s="16">
        <f>IF(OR(7&gt;Inputs!$B$5,$B104=""),"",MAX(0,H104*(1+INDEX('Annual Returns'!$B$4:$B$157,MATCH($A104+6,'Annual Returns'!$A$4:$A$157,0)))-Inputs!$B$2*Inputs!$B$3*(1+Inputs!$B$4)^6))</f>
        <v/>
      </c>
      <c r="J104" s="16">
        <f>IF(OR(8&gt;Inputs!$B$5,$B104=""),"",MAX(0,I104*(1+INDEX('Annual Returns'!$B$4:$B$157,MATCH($A104+7,'Annual Returns'!$A$4:$A$157,0)))-Inputs!$B$2*Inputs!$B$3*(1+Inputs!$B$4)^7))</f>
        <v/>
      </c>
      <c r="K104" s="16">
        <f>IF(OR(9&gt;Inputs!$B$5,$B104=""),"",MAX(0,J104*(1+INDEX('Annual Returns'!$B$4:$B$157,MATCH($A104+8,'Annual Returns'!$A$4:$A$157,0)))-Inputs!$B$2*Inputs!$B$3*(1+Inputs!$B$4)^8))</f>
        <v/>
      </c>
      <c r="L104" s="16">
        <f>IF(OR(10&gt;Inputs!$B$5,$B104=""),"",MAX(0,K104*(1+INDEX('Annual Returns'!$B$4:$B$157,MATCH($A104+9,'Annual Returns'!$A$4:$A$157,0)))-Inputs!$B$2*Inputs!$B$3*(1+Inputs!$B$4)^9))</f>
        <v/>
      </c>
      <c r="M104" s="16">
        <f>IF(OR(11&gt;Inputs!$B$5,$B104=""),"",MAX(0,L104*(1+INDEX('Annual Returns'!$B$4:$B$157,MATCH($A104+10,'Annual Returns'!$A$4:$A$157,0)))-Inputs!$B$2*Inputs!$B$3*(1+Inputs!$B$4)^10))</f>
        <v/>
      </c>
      <c r="N104" s="16">
        <f>IF(OR(12&gt;Inputs!$B$5,$B104=""),"",MAX(0,M104*(1+INDEX('Annual Returns'!$B$4:$B$157,MATCH($A104+11,'Annual Returns'!$A$4:$A$157,0)))-Inputs!$B$2*Inputs!$B$3*(1+Inputs!$B$4)^11))</f>
        <v/>
      </c>
      <c r="O104" s="16">
        <f>IF(OR(13&gt;Inputs!$B$5,$B104=""),"",MAX(0,N104*(1+INDEX('Annual Returns'!$B$4:$B$157,MATCH($A104+12,'Annual Returns'!$A$4:$A$157,0)))-Inputs!$B$2*Inputs!$B$3*(1+Inputs!$B$4)^12))</f>
        <v/>
      </c>
      <c r="P104" s="16">
        <f>IF(OR(14&gt;Inputs!$B$5,$B104=""),"",MAX(0,O104*(1+INDEX('Annual Returns'!$B$4:$B$157,MATCH($A104+13,'Annual Returns'!$A$4:$A$157,0)))-Inputs!$B$2*Inputs!$B$3*(1+Inputs!$B$4)^13))</f>
        <v/>
      </c>
      <c r="Q104" s="16">
        <f>IF(OR(15&gt;Inputs!$B$5,$B104=""),"",MAX(0,P104*(1+INDEX('Annual Returns'!$B$4:$B$157,MATCH($A104+14,'Annual Returns'!$A$4:$A$157,0)))-Inputs!$B$2*Inputs!$B$3*(1+Inputs!$B$4)^14))</f>
        <v/>
      </c>
      <c r="R104" s="16">
        <f>IF(OR(16&gt;Inputs!$B$5,$B104=""),"",MAX(0,Q104*(1+INDEX('Annual Returns'!$B$4:$B$157,MATCH($A104+15,'Annual Returns'!$A$4:$A$157,0)))-Inputs!$B$2*Inputs!$B$3*(1+Inputs!$B$4)^15))</f>
        <v/>
      </c>
      <c r="S104" s="16">
        <f>IF(OR(17&gt;Inputs!$B$5,$B104=""),"",MAX(0,R104*(1+INDEX('Annual Returns'!$B$4:$B$157,MATCH($A104+16,'Annual Returns'!$A$4:$A$157,0)))-Inputs!$B$2*Inputs!$B$3*(1+Inputs!$B$4)^16))</f>
        <v/>
      </c>
      <c r="T104" s="16">
        <f>IF(OR(18&gt;Inputs!$B$5,$B104=""),"",MAX(0,S104*(1+INDEX('Annual Returns'!$B$4:$B$157,MATCH($A104+17,'Annual Returns'!$A$4:$A$157,0)))-Inputs!$B$2*Inputs!$B$3*(1+Inputs!$B$4)^17))</f>
        <v/>
      </c>
      <c r="U104" s="16">
        <f>IF(OR(19&gt;Inputs!$B$5,$B104=""),"",MAX(0,T104*(1+INDEX('Annual Returns'!$B$4:$B$157,MATCH($A104+18,'Annual Returns'!$A$4:$A$157,0)))-Inputs!$B$2*Inputs!$B$3*(1+Inputs!$B$4)^18))</f>
        <v/>
      </c>
      <c r="V104" s="16">
        <f>IF(OR(20&gt;Inputs!$B$5,$B104=""),"",MAX(0,U104*(1+INDEX('Annual Returns'!$B$4:$B$157,MATCH($A104+19,'Annual Returns'!$A$4:$A$157,0)))-Inputs!$B$2*Inputs!$B$3*(1+Inputs!$B$4)^19))</f>
        <v/>
      </c>
      <c r="W104" s="16">
        <f>IF(OR(21&gt;Inputs!$B$5,$B104=""),"",MAX(0,V104*(1+INDEX('Annual Returns'!$B$4:$B$157,MATCH($A104+20,'Annual Returns'!$A$4:$A$157,0)))-Inputs!$B$2*Inputs!$B$3*(1+Inputs!$B$4)^20))</f>
        <v/>
      </c>
      <c r="X104" s="16">
        <f>IF(OR(22&gt;Inputs!$B$5,$B104=""),"",MAX(0,W104*(1+INDEX('Annual Returns'!$B$4:$B$157,MATCH($A104+21,'Annual Returns'!$A$4:$A$157,0)))-Inputs!$B$2*Inputs!$B$3*(1+Inputs!$B$4)^21))</f>
        <v/>
      </c>
      <c r="Y104" s="16">
        <f>IF(OR(23&gt;Inputs!$B$5,$B104=""),"",MAX(0,X104*(1+INDEX('Annual Returns'!$B$4:$B$157,MATCH($A104+22,'Annual Returns'!$A$4:$A$157,0)))-Inputs!$B$2*Inputs!$B$3*(1+Inputs!$B$4)^22))</f>
        <v/>
      </c>
      <c r="Z104" s="16">
        <f>IF(OR(24&gt;Inputs!$B$5,$B104=""),"",MAX(0,Y104*(1+INDEX('Annual Returns'!$B$4:$B$157,MATCH($A104+23,'Annual Returns'!$A$4:$A$157,0)))-Inputs!$B$2*Inputs!$B$3*(1+Inputs!$B$4)^23))</f>
        <v/>
      </c>
      <c r="AA104" s="16">
        <f>IF(OR(25&gt;Inputs!$B$5,$B104=""),"",MAX(0,Z104*(1+INDEX('Annual Returns'!$B$4:$B$157,MATCH($A104+24,'Annual Returns'!$A$4:$A$157,0)))-Inputs!$B$2*Inputs!$B$3*(1+Inputs!$B$4)^24))</f>
        <v/>
      </c>
      <c r="AB104" s="16">
        <f>IF(OR(26&gt;Inputs!$B$5,$B104=""),"",MAX(0,AA104*(1+INDEX('Annual Returns'!$B$4:$B$157,MATCH($A104+25,'Annual Returns'!$A$4:$A$157,0)))-Inputs!$B$2*Inputs!$B$3*(1+Inputs!$B$4)^25))</f>
        <v/>
      </c>
      <c r="AC104" s="16">
        <f>IF(OR(27&gt;Inputs!$B$5,$B104=""),"",MAX(0,AB104*(1+INDEX('Annual Returns'!$B$4:$B$157,MATCH($A104+26,'Annual Returns'!$A$4:$A$157,0)))-Inputs!$B$2*Inputs!$B$3*(1+Inputs!$B$4)^26))</f>
        <v/>
      </c>
      <c r="AD104" s="16">
        <f>IF(OR(28&gt;Inputs!$B$5,$B104=""),"",MAX(0,AC104*(1+INDEX('Annual Returns'!$B$4:$B$157,MATCH($A104+27,'Annual Returns'!$A$4:$A$157,0)))-Inputs!$B$2*Inputs!$B$3*(1+Inputs!$B$4)^27))</f>
        <v/>
      </c>
      <c r="AE104" s="16">
        <f>IF(OR(29&gt;Inputs!$B$5,$B104=""),"",MAX(0,AD104*(1+INDEX('Annual Returns'!$B$4:$B$157,MATCH($A104+28,'Annual Returns'!$A$4:$A$157,0)))-Inputs!$B$2*Inputs!$B$3*(1+Inputs!$B$4)^28))</f>
        <v/>
      </c>
      <c r="AF104" s="16">
        <f>IF(OR(30&gt;Inputs!$B$5,$B104=""),"",MAX(0,AE104*(1+INDEX('Annual Returns'!$B$4:$B$157,MATCH($A104+29,'Annual Returns'!$A$4:$A$157,0)))-Inputs!$B$2*Inputs!$B$3*(1+Inputs!$B$4)^29))</f>
        <v/>
      </c>
      <c r="AG104" s="16">
        <f>IF(OR(31&gt;Inputs!$B$5,$B104=""),"",MAX(0,AF104*(1+INDEX('Annual Returns'!$B$4:$B$157,MATCH($A104+30,'Annual Returns'!$A$4:$A$157,0)))-Inputs!$B$2*Inputs!$B$3*(1+Inputs!$B$4)^30))</f>
        <v/>
      </c>
      <c r="AH104" s="16">
        <f>IF(OR(32&gt;Inputs!$B$5,$B104=""),"",MAX(0,AG104*(1+INDEX('Annual Returns'!$B$4:$B$157,MATCH($A104+31,'Annual Returns'!$A$4:$A$157,0)))-Inputs!$B$2*Inputs!$B$3*(1+Inputs!$B$4)^31))</f>
        <v/>
      </c>
      <c r="AI104" s="16">
        <f>IF(OR(33&gt;Inputs!$B$5,$B104=""),"",MAX(0,AH104*(1+INDEX('Annual Returns'!$B$4:$B$157,MATCH($A104+32,'Annual Returns'!$A$4:$A$157,0)))-Inputs!$B$2*Inputs!$B$3*(1+Inputs!$B$4)^32))</f>
        <v/>
      </c>
      <c r="AJ104" s="16">
        <f>IF(OR(34&gt;Inputs!$B$5,$B104=""),"",MAX(0,AI104*(1+INDEX('Annual Returns'!$B$4:$B$157,MATCH($A104+33,'Annual Returns'!$A$4:$A$157,0)))-Inputs!$B$2*Inputs!$B$3*(1+Inputs!$B$4)^33))</f>
        <v/>
      </c>
      <c r="AK104" s="16">
        <f>IF(OR(35&gt;Inputs!$B$5,$B104=""),"",MAX(0,AJ104*(1+INDEX('Annual Returns'!$B$4:$B$157,MATCH($A104+34,'Annual Returns'!$A$4:$A$157,0)))-Inputs!$B$2*Inputs!$B$3*(1+Inputs!$B$4)^34))</f>
        <v/>
      </c>
      <c r="AL104" s="16">
        <f>IF(OR(36&gt;Inputs!$B$5,$B104=""),"",MAX(0,AK104*(1+INDEX('Annual Returns'!$B$4:$B$157,MATCH($A104+35,'Annual Returns'!$A$4:$A$157,0)))-Inputs!$B$2*Inputs!$B$3*(1+Inputs!$B$4)^35))</f>
        <v/>
      </c>
      <c r="AM104" s="16">
        <f>IF(OR(37&gt;Inputs!$B$5,$B104=""),"",MAX(0,AL104*(1+INDEX('Annual Returns'!$B$4:$B$157,MATCH($A104+36,'Annual Returns'!$A$4:$A$157,0)))-Inputs!$B$2*Inputs!$B$3*(1+Inputs!$B$4)^36))</f>
        <v/>
      </c>
      <c r="AN104" s="16">
        <f>IF(OR(38&gt;Inputs!$B$5,$B104=""),"",MAX(0,AM104*(1+INDEX('Annual Returns'!$B$4:$B$157,MATCH($A104+37,'Annual Returns'!$A$4:$A$157,0)))-Inputs!$B$2*Inputs!$B$3*(1+Inputs!$B$4)^37))</f>
        <v/>
      </c>
      <c r="AO104" s="16">
        <f>IF(OR(39&gt;Inputs!$B$5,$B104=""),"",MAX(0,AN104*(1+INDEX('Annual Returns'!$B$4:$B$157,MATCH($A104+38,'Annual Returns'!$A$4:$A$157,0)))-Inputs!$B$2*Inputs!$B$3*(1+Inputs!$B$4)^38))</f>
        <v/>
      </c>
      <c r="AP104" s="16">
        <f>IF(OR(40&gt;Inputs!$B$5,$B104=""),"",MAX(0,AO104*(1+INDEX('Annual Returns'!$B$4:$B$157,MATCH($A104+39,'Annual Returns'!$A$4:$A$157,0)))-Inputs!$B$2*Inputs!$B$3*(1+Inputs!$B$4)^39))</f>
        <v/>
      </c>
      <c r="AQ104" s="16">
        <f>IF(OR(41&gt;Inputs!$B$5,$B104=""),"",MAX(0,AP104*(1+INDEX('Annual Returns'!$B$4:$B$157,MATCH($A104+40,'Annual Returns'!$A$4:$A$157,0)))-Inputs!$B$2*Inputs!$B$3*(1+Inputs!$B$4)^40))</f>
        <v/>
      </c>
      <c r="AR104" s="16">
        <f>IF(OR(42&gt;Inputs!$B$5,$B104=""),"",MAX(0,AQ104*(1+INDEX('Annual Returns'!$B$4:$B$157,MATCH($A104+41,'Annual Returns'!$A$4:$A$157,0)))-Inputs!$B$2*Inputs!$B$3*(1+Inputs!$B$4)^41))</f>
        <v/>
      </c>
      <c r="AS104" s="16">
        <f>IF(OR(43&gt;Inputs!$B$5,$B104=""),"",MAX(0,AR104*(1+INDEX('Annual Returns'!$B$4:$B$157,MATCH($A104+42,'Annual Returns'!$A$4:$A$157,0)))-Inputs!$B$2*Inputs!$B$3*(1+Inputs!$B$4)^42))</f>
        <v/>
      </c>
      <c r="AT104" s="16">
        <f>IF(OR(44&gt;Inputs!$B$5,$B104=""),"",MAX(0,AS104*(1+INDEX('Annual Returns'!$B$4:$B$157,MATCH($A104+43,'Annual Returns'!$A$4:$A$157,0)))-Inputs!$B$2*Inputs!$B$3*(1+Inputs!$B$4)^43))</f>
        <v/>
      </c>
      <c r="AU104" s="16">
        <f>IF(OR(45&gt;Inputs!$B$5,$B104=""),"",MAX(0,AT104*(1+INDEX('Annual Returns'!$B$4:$B$157,MATCH($A104+44,'Annual Returns'!$A$4:$A$157,0)))-Inputs!$B$2*Inputs!$B$3*(1+Inputs!$B$4)^44))</f>
        <v/>
      </c>
      <c r="AV104" s="16">
        <f>IF(OR(46&gt;Inputs!$B$5,$B104=""),"",MAX(0,AU104*(1+INDEX('Annual Returns'!$B$4:$B$157,MATCH($A104+45,'Annual Returns'!$A$4:$A$157,0)))-Inputs!$B$2*Inputs!$B$3*(1+Inputs!$B$4)^45))</f>
        <v/>
      </c>
      <c r="AW104" s="16">
        <f>IF(OR(47&gt;Inputs!$B$5,$B104=""),"",MAX(0,AV104*(1+INDEX('Annual Returns'!$B$4:$B$157,MATCH($A104+46,'Annual Returns'!$A$4:$A$157,0)))-Inputs!$B$2*Inputs!$B$3*(1+Inputs!$B$4)^46))</f>
        <v/>
      </c>
      <c r="AX104" s="16">
        <f>IF(OR(48&gt;Inputs!$B$5,$B104=""),"",MAX(0,AW104*(1+INDEX('Annual Returns'!$B$4:$B$157,MATCH($A104+47,'Annual Returns'!$A$4:$A$157,0)))-Inputs!$B$2*Inputs!$B$3*(1+Inputs!$B$4)^47))</f>
        <v/>
      </c>
      <c r="AY104" s="16">
        <f>IF(OR(49&gt;Inputs!$B$5,$B104=""),"",MAX(0,AX104*(1+INDEX('Annual Returns'!$B$4:$B$157,MATCH($A104+48,'Annual Returns'!$A$4:$A$157,0)))-Inputs!$B$2*Inputs!$B$3*(1+Inputs!$B$4)^48))</f>
        <v/>
      </c>
      <c r="AZ104" s="16">
        <f>IF(OR(50&gt;Inputs!$B$5,$B104=""),"",MAX(0,AY104*(1+INDEX('Annual Returns'!$B$4:$B$157,MATCH($A104+49,'Annual Returns'!$A$4:$A$157,0)))-Inputs!$B$2*Inputs!$B$3*(1+Inputs!$B$4)^49))</f>
        <v/>
      </c>
      <c r="BA104" s="16">
        <f>IF(B104="","",INDEX(C104:AZ104,Inputs!$B$5))</f>
        <v/>
      </c>
      <c r="BB104">
        <f>IF(BA104="","",IF(BA104&gt;0,1,0))</f>
        <v/>
      </c>
      <c r="BC104">
        <f>IF(BB104="","",IF(BB104=1,"",MATCH(0,C104:AZ104,0)))</f>
        <v/>
      </c>
    </row>
    <row r="105">
      <c r="A105" t="n">
        <v>1973</v>
      </c>
      <c r="B105" s="16">
        <f>IF(OR($A105+Inputs!$B$5-1&gt;Inputs!$B$7,Inputs!$B$5&gt;50),"",Inputs!$B$2)</f>
        <v/>
      </c>
      <c r="C105" s="16">
        <f>IF(OR(1&gt;Inputs!$B$5,$B105=""),"",MAX(0,B105*(1+INDEX('Annual Returns'!$B$4:$B$157,MATCH($A105+0,'Annual Returns'!$A$4:$A$157,0)))-Inputs!$B$2*Inputs!$B$3*(1+Inputs!$B$4)^0))</f>
        <v/>
      </c>
      <c r="D105" s="16">
        <f>IF(OR(2&gt;Inputs!$B$5,$B105=""),"",MAX(0,C105*(1+INDEX('Annual Returns'!$B$4:$B$157,MATCH($A105+1,'Annual Returns'!$A$4:$A$157,0)))-Inputs!$B$2*Inputs!$B$3*(1+Inputs!$B$4)^1))</f>
        <v/>
      </c>
      <c r="E105" s="16">
        <f>IF(OR(3&gt;Inputs!$B$5,$B105=""),"",MAX(0,D105*(1+INDEX('Annual Returns'!$B$4:$B$157,MATCH($A105+2,'Annual Returns'!$A$4:$A$157,0)))-Inputs!$B$2*Inputs!$B$3*(1+Inputs!$B$4)^2))</f>
        <v/>
      </c>
      <c r="F105" s="16">
        <f>IF(OR(4&gt;Inputs!$B$5,$B105=""),"",MAX(0,E105*(1+INDEX('Annual Returns'!$B$4:$B$157,MATCH($A105+3,'Annual Returns'!$A$4:$A$157,0)))-Inputs!$B$2*Inputs!$B$3*(1+Inputs!$B$4)^3))</f>
        <v/>
      </c>
      <c r="G105" s="16">
        <f>IF(OR(5&gt;Inputs!$B$5,$B105=""),"",MAX(0,F105*(1+INDEX('Annual Returns'!$B$4:$B$157,MATCH($A105+4,'Annual Returns'!$A$4:$A$157,0)))-Inputs!$B$2*Inputs!$B$3*(1+Inputs!$B$4)^4))</f>
        <v/>
      </c>
      <c r="H105" s="16">
        <f>IF(OR(6&gt;Inputs!$B$5,$B105=""),"",MAX(0,G105*(1+INDEX('Annual Returns'!$B$4:$B$157,MATCH($A105+5,'Annual Returns'!$A$4:$A$157,0)))-Inputs!$B$2*Inputs!$B$3*(1+Inputs!$B$4)^5))</f>
        <v/>
      </c>
      <c r="I105" s="16">
        <f>IF(OR(7&gt;Inputs!$B$5,$B105=""),"",MAX(0,H105*(1+INDEX('Annual Returns'!$B$4:$B$157,MATCH($A105+6,'Annual Returns'!$A$4:$A$157,0)))-Inputs!$B$2*Inputs!$B$3*(1+Inputs!$B$4)^6))</f>
        <v/>
      </c>
      <c r="J105" s="16">
        <f>IF(OR(8&gt;Inputs!$B$5,$B105=""),"",MAX(0,I105*(1+INDEX('Annual Returns'!$B$4:$B$157,MATCH($A105+7,'Annual Returns'!$A$4:$A$157,0)))-Inputs!$B$2*Inputs!$B$3*(1+Inputs!$B$4)^7))</f>
        <v/>
      </c>
      <c r="K105" s="16">
        <f>IF(OR(9&gt;Inputs!$B$5,$B105=""),"",MAX(0,J105*(1+INDEX('Annual Returns'!$B$4:$B$157,MATCH($A105+8,'Annual Returns'!$A$4:$A$157,0)))-Inputs!$B$2*Inputs!$B$3*(1+Inputs!$B$4)^8))</f>
        <v/>
      </c>
      <c r="L105" s="16">
        <f>IF(OR(10&gt;Inputs!$B$5,$B105=""),"",MAX(0,K105*(1+INDEX('Annual Returns'!$B$4:$B$157,MATCH($A105+9,'Annual Returns'!$A$4:$A$157,0)))-Inputs!$B$2*Inputs!$B$3*(1+Inputs!$B$4)^9))</f>
        <v/>
      </c>
      <c r="M105" s="16">
        <f>IF(OR(11&gt;Inputs!$B$5,$B105=""),"",MAX(0,L105*(1+INDEX('Annual Returns'!$B$4:$B$157,MATCH($A105+10,'Annual Returns'!$A$4:$A$157,0)))-Inputs!$B$2*Inputs!$B$3*(1+Inputs!$B$4)^10))</f>
        <v/>
      </c>
      <c r="N105" s="16">
        <f>IF(OR(12&gt;Inputs!$B$5,$B105=""),"",MAX(0,M105*(1+INDEX('Annual Returns'!$B$4:$B$157,MATCH($A105+11,'Annual Returns'!$A$4:$A$157,0)))-Inputs!$B$2*Inputs!$B$3*(1+Inputs!$B$4)^11))</f>
        <v/>
      </c>
      <c r="O105" s="16">
        <f>IF(OR(13&gt;Inputs!$B$5,$B105=""),"",MAX(0,N105*(1+INDEX('Annual Returns'!$B$4:$B$157,MATCH($A105+12,'Annual Returns'!$A$4:$A$157,0)))-Inputs!$B$2*Inputs!$B$3*(1+Inputs!$B$4)^12))</f>
        <v/>
      </c>
      <c r="P105" s="16">
        <f>IF(OR(14&gt;Inputs!$B$5,$B105=""),"",MAX(0,O105*(1+INDEX('Annual Returns'!$B$4:$B$157,MATCH($A105+13,'Annual Returns'!$A$4:$A$157,0)))-Inputs!$B$2*Inputs!$B$3*(1+Inputs!$B$4)^13))</f>
        <v/>
      </c>
      <c r="Q105" s="16">
        <f>IF(OR(15&gt;Inputs!$B$5,$B105=""),"",MAX(0,P105*(1+INDEX('Annual Returns'!$B$4:$B$157,MATCH($A105+14,'Annual Returns'!$A$4:$A$157,0)))-Inputs!$B$2*Inputs!$B$3*(1+Inputs!$B$4)^14))</f>
        <v/>
      </c>
      <c r="R105" s="16">
        <f>IF(OR(16&gt;Inputs!$B$5,$B105=""),"",MAX(0,Q105*(1+INDEX('Annual Returns'!$B$4:$B$157,MATCH($A105+15,'Annual Returns'!$A$4:$A$157,0)))-Inputs!$B$2*Inputs!$B$3*(1+Inputs!$B$4)^15))</f>
        <v/>
      </c>
      <c r="S105" s="16">
        <f>IF(OR(17&gt;Inputs!$B$5,$B105=""),"",MAX(0,R105*(1+INDEX('Annual Returns'!$B$4:$B$157,MATCH($A105+16,'Annual Returns'!$A$4:$A$157,0)))-Inputs!$B$2*Inputs!$B$3*(1+Inputs!$B$4)^16))</f>
        <v/>
      </c>
      <c r="T105" s="16">
        <f>IF(OR(18&gt;Inputs!$B$5,$B105=""),"",MAX(0,S105*(1+INDEX('Annual Returns'!$B$4:$B$157,MATCH($A105+17,'Annual Returns'!$A$4:$A$157,0)))-Inputs!$B$2*Inputs!$B$3*(1+Inputs!$B$4)^17))</f>
        <v/>
      </c>
      <c r="U105" s="16">
        <f>IF(OR(19&gt;Inputs!$B$5,$B105=""),"",MAX(0,T105*(1+INDEX('Annual Returns'!$B$4:$B$157,MATCH($A105+18,'Annual Returns'!$A$4:$A$157,0)))-Inputs!$B$2*Inputs!$B$3*(1+Inputs!$B$4)^18))</f>
        <v/>
      </c>
      <c r="V105" s="16">
        <f>IF(OR(20&gt;Inputs!$B$5,$B105=""),"",MAX(0,U105*(1+INDEX('Annual Returns'!$B$4:$B$157,MATCH($A105+19,'Annual Returns'!$A$4:$A$157,0)))-Inputs!$B$2*Inputs!$B$3*(1+Inputs!$B$4)^19))</f>
        <v/>
      </c>
      <c r="W105" s="16">
        <f>IF(OR(21&gt;Inputs!$B$5,$B105=""),"",MAX(0,V105*(1+INDEX('Annual Returns'!$B$4:$B$157,MATCH($A105+20,'Annual Returns'!$A$4:$A$157,0)))-Inputs!$B$2*Inputs!$B$3*(1+Inputs!$B$4)^20))</f>
        <v/>
      </c>
      <c r="X105" s="16">
        <f>IF(OR(22&gt;Inputs!$B$5,$B105=""),"",MAX(0,W105*(1+INDEX('Annual Returns'!$B$4:$B$157,MATCH($A105+21,'Annual Returns'!$A$4:$A$157,0)))-Inputs!$B$2*Inputs!$B$3*(1+Inputs!$B$4)^21))</f>
        <v/>
      </c>
      <c r="Y105" s="16">
        <f>IF(OR(23&gt;Inputs!$B$5,$B105=""),"",MAX(0,X105*(1+INDEX('Annual Returns'!$B$4:$B$157,MATCH($A105+22,'Annual Returns'!$A$4:$A$157,0)))-Inputs!$B$2*Inputs!$B$3*(1+Inputs!$B$4)^22))</f>
        <v/>
      </c>
      <c r="Z105" s="16">
        <f>IF(OR(24&gt;Inputs!$B$5,$B105=""),"",MAX(0,Y105*(1+INDEX('Annual Returns'!$B$4:$B$157,MATCH($A105+23,'Annual Returns'!$A$4:$A$157,0)))-Inputs!$B$2*Inputs!$B$3*(1+Inputs!$B$4)^23))</f>
        <v/>
      </c>
      <c r="AA105" s="16">
        <f>IF(OR(25&gt;Inputs!$B$5,$B105=""),"",MAX(0,Z105*(1+INDEX('Annual Returns'!$B$4:$B$157,MATCH($A105+24,'Annual Returns'!$A$4:$A$157,0)))-Inputs!$B$2*Inputs!$B$3*(1+Inputs!$B$4)^24))</f>
        <v/>
      </c>
      <c r="AB105" s="16">
        <f>IF(OR(26&gt;Inputs!$B$5,$B105=""),"",MAX(0,AA105*(1+INDEX('Annual Returns'!$B$4:$B$157,MATCH($A105+25,'Annual Returns'!$A$4:$A$157,0)))-Inputs!$B$2*Inputs!$B$3*(1+Inputs!$B$4)^25))</f>
        <v/>
      </c>
      <c r="AC105" s="16">
        <f>IF(OR(27&gt;Inputs!$B$5,$B105=""),"",MAX(0,AB105*(1+INDEX('Annual Returns'!$B$4:$B$157,MATCH($A105+26,'Annual Returns'!$A$4:$A$157,0)))-Inputs!$B$2*Inputs!$B$3*(1+Inputs!$B$4)^26))</f>
        <v/>
      </c>
      <c r="AD105" s="16">
        <f>IF(OR(28&gt;Inputs!$B$5,$B105=""),"",MAX(0,AC105*(1+INDEX('Annual Returns'!$B$4:$B$157,MATCH($A105+27,'Annual Returns'!$A$4:$A$157,0)))-Inputs!$B$2*Inputs!$B$3*(1+Inputs!$B$4)^27))</f>
        <v/>
      </c>
      <c r="AE105" s="16">
        <f>IF(OR(29&gt;Inputs!$B$5,$B105=""),"",MAX(0,AD105*(1+INDEX('Annual Returns'!$B$4:$B$157,MATCH($A105+28,'Annual Returns'!$A$4:$A$157,0)))-Inputs!$B$2*Inputs!$B$3*(1+Inputs!$B$4)^28))</f>
        <v/>
      </c>
      <c r="AF105" s="16">
        <f>IF(OR(30&gt;Inputs!$B$5,$B105=""),"",MAX(0,AE105*(1+INDEX('Annual Returns'!$B$4:$B$157,MATCH($A105+29,'Annual Returns'!$A$4:$A$157,0)))-Inputs!$B$2*Inputs!$B$3*(1+Inputs!$B$4)^29))</f>
        <v/>
      </c>
      <c r="AG105" s="16">
        <f>IF(OR(31&gt;Inputs!$B$5,$B105=""),"",MAX(0,AF105*(1+INDEX('Annual Returns'!$B$4:$B$157,MATCH($A105+30,'Annual Returns'!$A$4:$A$157,0)))-Inputs!$B$2*Inputs!$B$3*(1+Inputs!$B$4)^30))</f>
        <v/>
      </c>
      <c r="AH105" s="16">
        <f>IF(OR(32&gt;Inputs!$B$5,$B105=""),"",MAX(0,AG105*(1+INDEX('Annual Returns'!$B$4:$B$157,MATCH($A105+31,'Annual Returns'!$A$4:$A$157,0)))-Inputs!$B$2*Inputs!$B$3*(1+Inputs!$B$4)^31))</f>
        <v/>
      </c>
      <c r="AI105" s="16">
        <f>IF(OR(33&gt;Inputs!$B$5,$B105=""),"",MAX(0,AH105*(1+INDEX('Annual Returns'!$B$4:$B$157,MATCH($A105+32,'Annual Returns'!$A$4:$A$157,0)))-Inputs!$B$2*Inputs!$B$3*(1+Inputs!$B$4)^32))</f>
        <v/>
      </c>
      <c r="AJ105" s="16">
        <f>IF(OR(34&gt;Inputs!$B$5,$B105=""),"",MAX(0,AI105*(1+INDEX('Annual Returns'!$B$4:$B$157,MATCH($A105+33,'Annual Returns'!$A$4:$A$157,0)))-Inputs!$B$2*Inputs!$B$3*(1+Inputs!$B$4)^33))</f>
        <v/>
      </c>
      <c r="AK105" s="16">
        <f>IF(OR(35&gt;Inputs!$B$5,$B105=""),"",MAX(0,AJ105*(1+INDEX('Annual Returns'!$B$4:$B$157,MATCH($A105+34,'Annual Returns'!$A$4:$A$157,0)))-Inputs!$B$2*Inputs!$B$3*(1+Inputs!$B$4)^34))</f>
        <v/>
      </c>
      <c r="AL105" s="16">
        <f>IF(OR(36&gt;Inputs!$B$5,$B105=""),"",MAX(0,AK105*(1+INDEX('Annual Returns'!$B$4:$B$157,MATCH($A105+35,'Annual Returns'!$A$4:$A$157,0)))-Inputs!$B$2*Inputs!$B$3*(1+Inputs!$B$4)^35))</f>
        <v/>
      </c>
      <c r="AM105" s="16">
        <f>IF(OR(37&gt;Inputs!$B$5,$B105=""),"",MAX(0,AL105*(1+INDEX('Annual Returns'!$B$4:$B$157,MATCH($A105+36,'Annual Returns'!$A$4:$A$157,0)))-Inputs!$B$2*Inputs!$B$3*(1+Inputs!$B$4)^36))</f>
        <v/>
      </c>
      <c r="AN105" s="16">
        <f>IF(OR(38&gt;Inputs!$B$5,$B105=""),"",MAX(0,AM105*(1+INDEX('Annual Returns'!$B$4:$B$157,MATCH($A105+37,'Annual Returns'!$A$4:$A$157,0)))-Inputs!$B$2*Inputs!$B$3*(1+Inputs!$B$4)^37))</f>
        <v/>
      </c>
      <c r="AO105" s="16">
        <f>IF(OR(39&gt;Inputs!$B$5,$B105=""),"",MAX(0,AN105*(1+INDEX('Annual Returns'!$B$4:$B$157,MATCH($A105+38,'Annual Returns'!$A$4:$A$157,0)))-Inputs!$B$2*Inputs!$B$3*(1+Inputs!$B$4)^38))</f>
        <v/>
      </c>
      <c r="AP105" s="16">
        <f>IF(OR(40&gt;Inputs!$B$5,$B105=""),"",MAX(0,AO105*(1+INDEX('Annual Returns'!$B$4:$B$157,MATCH($A105+39,'Annual Returns'!$A$4:$A$157,0)))-Inputs!$B$2*Inputs!$B$3*(1+Inputs!$B$4)^39))</f>
        <v/>
      </c>
      <c r="AQ105" s="16">
        <f>IF(OR(41&gt;Inputs!$B$5,$B105=""),"",MAX(0,AP105*(1+INDEX('Annual Returns'!$B$4:$B$157,MATCH($A105+40,'Annual Returns'!$A$4:$A$157,0)))-Inputs!$B$2*Inputs!$B$3*(1+Inputs!$B$4)^40))</f>
        <v/>
      </c>
      <c r="AR105" s="16">
        <f>IF(OR(42&gt;Inputs!$B$5,$B105=""),"",MAX(0,AQ105*(1+INDEX('Annual Returns'!$B$4:$B$157,MATCH($A105+41,'Annual Returns'!$A$4:$A$157,0)))-Inputs!$B$2*Inputs!$B$3*(1+Inputs!$B$4)^41))</f>
        <v/>
      </c>
      <c r="AS105" s="16">
        <f>IF(OR(43&gt;Inputs!$B$5,$B105=""),"",MAX(0,AR105*(1+INDEX('Annual Returns'!$B$4:$B$157,MATCH($A105+42,'Annual Returns'!$A$4:$A$157,0)))-Inputs!$B$2*Inputs!$B$3*(1+Inputs!$B$4)^42))</f>
        <v/>
      </c>
      <c r="AT105" s="16">
        <f>IF(OR(44&gt;Inputs!$B$5,$B105=""),"",MAX(0,AS105*(1+INDEX('Annual Returns'!$B$4:$B$157,MATCH($A105+43,'Annual Returns'!$A$4:$A$157,0)))-Inputs!$B$2*Inputs!$B$3*(1+Inputs!$B$4)^43))</f>
        <v/>
      </c>
      <c r="AU105" s="16">
        <f>IF(OR(45&gt;Inputs!$B$5,$B105=""),"",MAX(0,AT105*(1+INDEX('Annual Returns'!$B$4:$B$157,MATCH($A105+44,'Annual Returns'!$A$4:$A$157,0)))-Inputs!$B$2*Inputs!$B$3*(1+Inputs!$B$4)^44))</f>
        <v/>
      </c>
      <c r="AV105" s="16">
        <f>IF(OR(46&gt;Inputs!$B$5,$B105=""),"",MAX(0,AU105*(1+INDEX('Annual Returns'!$B$4:$B$157,MATCH($A105+45,'Annual Returns'!$A$4:$A$157,0)))-Inputs!$B$2*Inputs!$B$3*(1+Inputs!$B$4)^45))</f>
        <v/>
      </c>
      <c r="AW105" s="16">
        <f>IF(OR(47&gt;Inputs!$B$5,$B105=""),"",MAX(0,AV105*(1+INDEX('Annual Returns'!$B$4:$B$157,MATCH($A105+46,'Annual Returns'!$A$4:$A$157,0)))-Inputs!$B$2*Inputs!$B$3*(1+Inputs!$B$4)^46))</f>
        <v/>
      </c>
      <c r="AX105" s="16">
        <f>IF(OR(48&gt;Inputs!$B$5,$B105=""),"",MAX(0,AW105*(1+INDEX('Annual Returns'!$B$4:$B$157,MATCH($A105+47,'Annual Returns'!$A$4:$A$157,0)))-Inputs!$B$2*Inputs!$B$3*(1+Inputs!$B$4)^47))</f>
        <v/>
      </c>
      <c r="AY105" s="16">
        <f>IF(OR(49&gt;Inputs!$B$5,$B105=""),"",MAX(0,AX105*(1+INDEX('Annual Returns'!$B$4:$B$157,MATCH($A105+48,'Annual Returns'!$A$4:$A$157,0)))-Inputs!$B$2*Inputs!$B$3*(1+Inputs!$B$4)^48))</f>
        <v/>
      </c>
      <c r="AZ105" s="16">
        <f>IF(OR(50&gt;Inputs!$B$5,$B105=""),"",MAX(0,AY105*(1+INDEX('Annual Returns'!$B$4:$B$157,MATCH($A105+49,'Annual Returns'!$A$4:$A$157,0)))-Inputs!$B$2*Inputs!$B$3*(1+Inputs!$B$4)^49))</f>
        <v/>
      </c>
      <c r="BA105" s="16">
        <f>IF(B105="","",INDEX(C105:AZ105,Inputs!$B$5))</f>
        <v/>
      </c>
      <c r="BB105">
        <f>IF(BA105="","",IF(BA105&gt;0,1,0))</f>
        <v/>
      </c>
      <c r="BC105">
        <f>IF(BB105="","",IF(BB105=1,"",MATCH(0,C105:AZ105,0)))</f>
        <v/>
      </c>
    </row>
    <row r="106">
      <c r="A106" t="n">
        <v>1974</v>
      </c>
      <c r="B106" s="16">
        <f>IF(OR($A106+Inputs!$B$5-1&gt;Inputs!$B$7,Inputs!$B$5&gt;50),"",Inputs!$B$2)</f>
        <v/>
      </c>
      <c r="C106" s="16">
        <f>IF(OR(1&gt;Inputs!$B$5,$B106=""),"",MAX(0,B106*(1+INDEX('Annual Returns'!$B$4:$B$157,MATCH($A106+0,'Annual Returns'!$A$4:$A$157,0)))-Inputs!$B$2*Inputs!$B$3*(1+Inputs!$B$4)^0))</f>
        <v/>
      </c>
      <c r="D106" s="16">
        <f>IF(OR(2&gt;Inputs!$B$5,$B106=""),"",MAX(0,C106*(1+INDEX('Annual Returns'!$B$4:$B$157,MATCH($A106+1,'Annual Returns'!$A$4:$A$157,0)))-Inputs!$B$2*Inputs!$B$3*(1+Inputs!$B$4)^1))</f>
        <v/>
      </c>
      <c r="E106" s="16">
        <f>IF(OR(3&gt;Inputs!$B$5,$B106=""),"",MAX(0,D106*(1+INDEX('Annual Returns'!$B$4:$B$157,MATCH($A106+2,'Annual Returns'!$A$4:$A$157,0)))-Inputs!$B$2*Inputs!$B$3*(1+Inputs!$B$4)^2))</f>
        <v/>
      </c>
      <c r="F106" s="16">
        <f>IF(OR(4&gt;Inputs!$B$5,$B106=""),"",MAX(0,E106*(1+INDEX('Annual Returns'!$B$4:$B$157,MATCH($A106+3,'Annual Returns'!$A$4:$A$157,0)))-Inputs!$B$2*Inputs!$B$3*(1+Inputs!$B$4)^3))</f>
        <v/>
      </c>
      <c r="G106" s="16">
        <f>IF(OR(5&gt;Inputs!$B$5,$B106=""),"",MAX(0,F106*(1+INDEX('Annual Returns'!$B$4:$B$157,MATCH($A106+4,'Annual Returns'!$A$4:$A$157,0)))-Inputs!$B$2*Inputs!$B$3*(1+Inputs!$B$4)^4))</f>
        <v/>
      </c>
      <c r="H106" s="16">
        <f>IF(OR(6&gt;Inputs!$B$5,$B106=""),"",MAX(0,G106*(1+INDEX('Annual Returns'!$B$4:$B$157,MATCH($A106+5,'Annual Returns'!$A$4:$A$157,0)))-Inputs!$B$2*Inputs!$B$3*(1+Inputs!$B$4)^5))</f>
        <v/>
      </c>
      <c r="I106" s="16">
        <f>IF(OR(7&gt;Inputs!$B$5,$B106=""),"",MAX(0,H106*(1+INDEX('Annual Returns'!$B$4:$B$157,MATCH($A106+6,'Annual Returns'!$A$4:$A$157,0)))-Inputs!$B$2*Inputs!$B$3*(1+Inputs!$B$4)^6))</f>
        <v/>
      </c>
      <c r="J106" s="16">
        <f>IF(OR(8&gt;Inputs!$B$5,$B106=""),"",MAX(0,I106*(1+INDEX('Annual Returns'!$B$4:$B$157,MATCH($A106+7,'Annual Returns'!$A$4:$A$157,0)))-Inputs!$B$2*Inputs!$B$3*(1+Inputs!$B$4)^7))</f>
        <v/>
      </c>
      <c r="K106" s="16">
        <f>IF(OR(9&gt;Inputs!$B$5,$B106=""),"",MAX(0,J106*(1+INDEX('Annual Returns'!$B$4:$B$157,MATCH($A106+8,'Annual Returns'!$A$4:$A$157,0)))-Inputs!$B$2*Inputs!$B$3*(1+Inputs!$B$4)^8))</f>
        <v/>
      </c>
      <c r="L106" s="16">
        <f>IF(OR(10&gt;Inputs!$B$5,$B106=""),"",MAX(0,K106*(1+INDEX('Annual Returns'!$B$4:$B$157,MATCH($A106+9,'Annual Returns'!$A$4:$A$157,0)))-Inputs!$B$2*Inputs!$B$3*(1+Inputs!$B$4)^9))</f>
        <v/>
      </c>
      <c r="M106" s="16">
        <f>IF(OR(11&gt;Inputs!$B$5,$B106=""),"",MAX(0,L106*(1+INDEX('Annual Returns'!$B$4:$B$157,MATCH($A106+10,'Annual Returns'!$A$4:$A$157,0)))-Inputs!$B$2*Inputs!$B$3*(1+Inputs!$B$4)^10))</f>
        <v/>
      </c>
      <c r="N106" s="16">
        <f>IF(OR(12&gt;Inputs!$B$5,$B106=""),"",MAX(0,M106*(1+INDEX('Annual Returns'!$B$4:$B$157,MATCH($A106+11,'Annual Returns'!$A$4:$A$157,0)))-Inputs!$B$2*Inputs!$B$3*(1+Inputs!$B$4)^11))</f>
        <v/>
      </c>
      <c r="O106" s="16">
        <f>IF(OR(13&gt;Inputs!$B$5,$B106=""),"",MAX(0,N106*(1+INDEX('Annual Returns'!$B$4:$B$157,MATCH($A106+12,'Annual Returns'!$A$4:$A$157,0)))-Inputs!$B$2*Inputs!$B$3*(1+Inputs!$B$4)^12))</f>
        <v/>
      </c>
      <c r="P106" s="16">
        <f>IF(OR(14&gt;Inputs!$B$5,$B106=""),"",MAX(0,O106*(1+INDEX('Annual Returns'!$B$4:$B$157,MATCH($A106+13,'Annual Returns'!$A$4:$A$157,0)))-Inputs!$B$2*Inputs!$B$3*(1+Inputs!$B$4)^13))</f>
        <v/>
      </c>
      <c r="Q106" s="16">
        <f>IF(OR(15&gt;Inputs!$B$5,$B106=""),"",MAX(0,P106*(1+INDEX('Annual Returns'!$B$4:$B$157,MATCH($A106+14,'Annual Returns'!$A$4:$A$157,0)))-Inputs!$B$2*Inputs!$B$3*(1+Inputs!$B$4)^14))</f>
        <v/>
      </c>
      <c r="R106" s="16">
        <f>IF(OR(16&gt;Inputs!$B$5,$B106=""),"",MAX(0,Q106*(1+INDEX('Annual Returns'!$B$4:$B$157,MATCH($A106+15,'Annual Returns'!$A$4:$A$157,0)))-Inputs!$B$2*Inputs!$B$3*(1+Inputs!$B$4)^15))</f>
        <v/>
      </c>
      <c r="S106" s="16">
        <f>IF(OR(17&gt;Inputs!$B$5,$B106=""),"",MAX(0,R106*(1+INDEX('Annual Returns'!$B$4:$B$157,MATCH($A106+16,'Annual Returns'!$A$4:$A$157,0)))-Inputs!$B$2*Inputs!$B$3*(1+Inputs!$B$4)^16))</f>
        <v/>
      </c>
      <c r="T106" s="16">
        <f>IF(OR(18&gt;Inputs!$B$5,$B106=""),"",MAX(0,S106*(1+INDEX('Annual Returns'!$B$4:$B$157,MATCH($A106+17,'Annual Returns'!$A$4:$A$157,0)))-Inputs!$B$2*Inputs!$B$3*(1+Inputs!$B$4)^17))</f>
        <v/>
      </c>
      <c r="U106" s="16">
        <f>IF(OR(19&gt;Inputs!$B$5,$B106=""),"",MAX(0,T106*(1+INDEX('Annual Returns'!$B$4:$B$157,MATCH($A106+18,'Annual Returns'!$A$4:$A$157,0)))-Inputs!$B$2*Inputs!$B$3*(1+Inputs!$B$4)^18))</f>
        <v/>
      </c>
      <c r="V106" s="16">
        <f>IF(OR(20&gt;Inputs!$B$5,$B106=""),"",MAX(0,U106*(1+INDEX('Annual Returns'!$B$4:$B$157,MATCH($A106+19,'Annual Returns'!$A$4:$A$157,0)))-Inputs!$B$2*Inputs!$B$3*(1+Inputs!$B$4)^19))</f>
        <v/>
      </c>
      <c r="W106" s="16">
        <f>IF(OR(21&gt;Inputs!$B$5,$B106=""),"",MAX(0,V106*(1+INDEX('Annual Returns'!$B$4:$B$157,MATCH($A106+20,'Annual Returns'!$A$4:$A$157,0)))-Inputs!$B$2*Inputs!$B$3*(1+Inputs!$B$4)^20))</f>
        <v/>
      </c>
      <c r="X106" s="16">
        <f>IF(OR(22&gt;Inputs!$B$5,$B106=""),"",MAX(0,W106*(1+INDEX('Annual Returns'!$B$4:$B$157,MATCH($A106+21,'Annual Returns'!$A$4:$A$157,0)))-Inputs!$B$2*Inputs!$B$3*(1+Inputs!$B$4)^21))</f>
        <v/>
      </c>
      <c r="Y106" s="16">
        <f>IF(OR(23&gt;Inputs!$B$5,$B106=""),"",MAX(0,X106*(1+INDEX('Annual Returns'!$B$4:$B$157,MATCH($A106+22,'Annual Returns'!$A$4:$A$157,0)))-Inputs!$B$2*Inputs!$B$3*(1+Inputs!$B$4)^22))</f>
        <v/>
      </c>
      <c r="Z106" s="16">
        <f>IF(OR(24&gt;Inputs!$B$5,$B106=""),"",MAX(0,Y106*(1+INDEX('Annual Returns'!$B$4:$B$157,MATCH($A106+23,'Annual Returns'!$A$4:$A$157,0)))-Inputs!$B$2*Inputs!$B$3*(1+Inputs!$B$4)^23))</f>
        <v/>
      </c>
      <c r="AA106" s="16">
        <f>IF(OR(25&gt;Inputs!$B$5,$B106=""),"",MAX(0,Z106*(1+INDEX('Annual Returns'!$B$4:$B$157,MATCH($A106+24,'Annual Returns'!$A$4:$A$157,0)))-Inputs!$B$2*Inputs!$B$3*(1+Inputs!$B$4)^24))</f>
        <v/>
      </c>
      <c r="AB106" s="16">
        <f>IF(OR(26&gt;Inputs!$B$5,$B106=""),"",MAX(0,AA106*(1+INDEX('Annual Returns'!$B$4:$B$157,MATCH($A106+25,'Annual Returns'!$A$4:$A$157,0)))-Inputs!$B$2*Inputs!$B$3*(1+Inputs!$B$4)^25))</f>
        <v/>
      </c>
      <c r="AC106" s="16">
        <f>IF(OR(27&gt;Inputs!$B$5,$B106=""),"",MAX(0,AB106*(1+INDEX('Annual Returns'!$B$4:$B$157,MATCH($A106+26,'Annual Returns'!$A$4:$A$157,0)))-Inputs!$B$2*Inputs!$B$3*(1+Inputs!$B$4)^26))</f>
        <v/>
      </c>
      <c r="AD106" s="16">
        <f>IF(OR(28&gt;Inputs!$B$5,$B106=""),"",MAX(0,AC106*(1+INDEX('Annual Returns'!$B$4:$B$157,MATCH($A106+27,'Annual Returns'!$A$4:$A$157,0)))-Inputs!$B$2*Inputs!$B$3*(1+Inputs!$B$4)^27))</f>
        <v/>
      </c>
      <c r="AE106" s="16">
        <f>IF(OR(29&gt;Inputs!$B$5,$B106=""),"",MAX(0,AD106*(1+INDEX('Annual Returns'!$B$4:$B$157,MATCH($A106+28,'Annual Returns'!$A$4:$A$157,0)))-Inputs!$B$2*Inputs!$B$3*(1+Inputs!$B$4)^28))</f>
        <v/>
      </c>
      <c r="AF106" s="16">
        <f>IF(OR(30&gt;Inputs!$B$5,$B106=""),"",MAX(0,AE106*(1+INDEX('Annual Returns'!$B$4:$B$157,MATCH($A106+29,'Annual Returns'!$A$4:$A$157,0)))-Inputs!$B$2*Inputs!$B$3*(1+Inputs!$B$4)^29))</f>
        <v/>
      </c>
      <c r="AG106" s="16">
        <f>IF(OR(31&gt;Inputs!$B$5,$B106=""),"",MAX(0,AF106*(1+INDEX('Annual Returns'!$B$4:$B$157,MATCH($A106+30,'Annual Returns'!$A$4:$A$157,0)))-Inputs!$B$2*Inputs!$B$3*(1+Inputs!$B$4)^30))</f>
        <v/>
      </c>
      <c r="AH106" s="16">
        <f>IF(OR(32&gt;Inputs!$B$5,$B106=""),"",MAX(0,AG106*(1+INDEX('Annual Returns'!$B$4:$B$157,MATCH($A106+31,'Annual Returns'!$A$4:$A$157,0)))-Inputs!$B$2*Inputs!$B$3*(1+Inputs!$B$4)^31))</f>
        <v/>
      </c>
      <c r="AI106" s="16">
        <f>IF(OR(33&gt;Inputs!$B$5,$B106=""),"",MAX(0,AH106*(1+INDEX('Annual Returns'!$B$4:$B$157,MATCH($A106+32,'Annual Returns'!$A$4:$A$157,0)))-Inputs!$B$2*Inputs!$B$3*(1+Inputs!$B$4)^32))</f>
        <v/>
      </c>
      <c r="AJ106" s="16">
        <f>IF(OR(34&gt;Inputs!$B$5,$B106=""),"",MAX(0,AI106*(1+INDEX('Annual Returns'!$B$4:$B$157,MATCH($A106+33,'Annual Returns'!$A$4:$A$157,0)))-Inputs!$B$2*Inputs!$B$3*(1+Inputs!$B$4)^33))</f>
        <v/>
      </c>
      <c r="AK106" s="16">
        <f>IF(OR(35&gt;Inputs!$B$5,$B106=""),"",MAX(0,AJ106*(1+INDEX('Annual Returns'!$B$4:$B$157,MATCH($A106+34,'Annual Returns'!$A$4:$A$157,0)))-Inputs!$B$2*Inputs!$B$3*(1+Inputs!$B$4)^34))</f>
        <v/>
      </c>
      <c r="AL106" s="16">
        <f>IF(OR(36&gt;Inputs!$B$5,$B106=""),"",MAX(0,AK106*(1+INDEX('Annual Returns'!$B$4:$B$157,MATCH($A106+35,'Annual Returns'!$A$4:$A$157,0)))-Inputs!$B$2*Inputs!$B$3*(1+Inputs!$B$4)^35))</f>
        <v/>
      </c>
      <c r="AM106" s="16">
        <f>IF(OR(37&gt;Inputs!$B$5,$B106=""),"",MAX(0,AL106*(1+INDEX('Annual Returns'!$B$4:$B$157,MATCH($A106+36,'Annual Returns'!$A$4:$A$157,0)))-Inputs!$B$2*Inputs!$B$3*(1+Inputs!$B$4)^36))</f>
        <v/>
      </c>
      <c r="AN106" s="16">
        <f>IF(OR(38&gt;Inputs!$B$5,$B106=""),"",MAX(0,AM106*(1+INDEX('Annual Returns'!$B$4:$B$157,MATCH($A106+37,'Annual Returns'!$A$4:$A$157,0)))-Inputs!$B$2*Inputs!$B$3*(1+Inputs!$B$4)^37))</f>
        <v/>
      </c>
      <c r="AO106" s="16">
        <f>IF(OR(39&gt;Inputs!$B$5,$B106=""),"",MAX(0,AN106*(1+INDEX('Annual Returns'!$B$4:$B$157,MATCH($A106+38,'Annual Returns'!$A$4:$A$157,0)))-Inputs!$B$2*Inputs!$B$3*(1+Inputs!$B$4)^38))</f>
        <v/>
      </c>
      <c r="AP106" s="16">
        <f>IF(OR(40&gt;Inputs!$B$5,$B106=""),"",MAX(0,AO106*(1+INDEX('Annual Returns'!$B$4:$B$157,MATCH($A106+39,'Annual Returns'!$A$4:$A$157,0)))-Inputs!$B$2*Inputs!$B$3*(1+Inputs!$B$4)^39))</f>
        <v/>
      </c>
      <c r="AQ106" s="16">
        <f>IF(OR(41&gt;Inputs!$B$5,$B106=""),"",MAX(0,AP106*(1+INDEX('Annual Returns'!$B$4:$B$157,MATCH($A106+40,'Annual Returns'!$A$4:$A$157,0)))-Inputs!$B$2*Inputs!$B$3*(1+Inputs!$B$4)^40))</f>
        <v/>
      </c>
      <c r="AR106" s="16">
        <f>IF(OR(42&gt;Inputs!$B$5,$B106=""),"",MAX(0,AQ106*(1+INDEX('Annual Returns'!$B$4:$B$157,MATCH($A106+41,'Annual Returns'!$A$4:$A$157,0)))-Inputs!$B$2*Inputs!$B$3*(1+Inputs!$B$4)^41))</f>
        <v/>
      </c>
      <c r="AS106" s="16">
        <f>IF(OR(43&gt;Inputs!$B$5,$B106=""),"",MAX(0,AR106*(1+INDEX('Annual Returns'!$B$4:$B$157,MATCH($A106+42,'Annual Returns'!$A$4:$A$157,0)))-Inputs!$B$2*Inputs!$B$3*(1+Inputs!$B$4)^42))</f>
        <v/>
      </c>
      <c r="AT106" s="16">
        <f>IF(OR(44&gt;Inputs!$B$5,$B106=""),"",MAX(0,AS106*(1+INDEX('Annual Returns'!$B$4:$B$157,MATCH($A106+43,'Annual Returns'!$A$4:$A$157,0)))-Inputs!$B$2*Inputs!$B$3*(1+Inputs!$B$4)^43))</f>
        <v/>
      </c>
      <c r="AU106" s="16">
        <f>IF(OR(45&gt;Inputs!$B$5,$B106=""),"",MAX(0,AT106*(1+INDEX('Annual Returns'!$B$4:$B$157,MATCH($A106+44,'Annual Returns'!$A$4:$A$157,0)))-Inputs!$B$2*Inputs!$B$3*(1+Inputs!$B$4)^44))</f>
        <v/>
      </c>
      <c r="AV106" s="16">
        <f>IF(OR(46&gt;Inputs!$B$5,$B106=""),"",MAX(0,AU106*(1+INDEX('Annual Returns'!$B$4:$B$157,MATCH($A106+45,'Annual Returns'!$A$4:$A$157,0)))-Inputs!$B$2*Inputs!$B$3*(1+Inputs!$B$4)^45))</f>
        <v/>
      </c>
      <c r="AW106" s="16">
        <f>IF(OR(47&gt;Inputs!$B$5,$B106=""),"",MAX(0,AV106*(1+INDEX('Annual Returns'!$B$4:$B$157,MATCH($A106+46,'Annual Returns'!$A$4:$A$157,0)))-Inputs!$B$2*Inputs!$B$3*(1+Inputs!$B$4)^46))</f>
        <v/>
      </c>
      <c r="AX106" s="16">
        <f>IF(OR(48&gt;Inputs!$B$5,$B106=""),"",MAX(0,AW106*(1+INDEX('Annual Returns'!$B$4:$B$157,MATCH($A106+47,'Annual Returns'!$A$4:$A$157,0)))-Inputs!$B$2*Inputs!$B$3*(1+Inputs!$B$4)^47))</f>
        <v/>
      </c>
      <c r="AY106" s="16">
        <f>IF(OR(49&gt;Inputs!$B$5,$B106=""),"",MAX(0,AX106*(1+INDEX('Annual Returns'!$B$4:$B$157,MATCH($A106+48,'Annual Returns'!$A$4:$A$157,0)))-Inputs!$B$2*Inputs!$B$3*(1+Inputs!$B$4)^48))</f>
        <v/>
      </c>
      <c r="AZ106" s="16">
        <f>IF(OR(50&gt;Inputs!$B$5,$B106=""),"",MAX(0,AY106*(1+INDEX('Annual Returns'!$B$4:$B$157,MATCH($A106+49,'Annual Returns'!$A$4:$A$157,0)))-Inputs!$B$2*Inputs!$B$3*(1+Inputs!$B$4)^49))</f>
        <v/>
      </c>
      <c r="BA106" s="16">
        <f>IF(B106="","",INDEX(C106:AZ106,Inputs!$B$5))</f>
        <v/>
      </c>
      <c r="BB106">
        <f>IF(BA106="","",IF(BA106&gt;0,1,0))</f>
        <v/>
      </c>
      <c r="BC106">
        <f>IF(BB106="","",IF(BB106=1,"",MATCH(0,C106:AZ106,0)))</f>
        <v/>
      </c>
    </row>
    <row r="107">
      <c r="A107" t="n">
        <v>1975</v>
      </c>
      <c r="B107" s="16">
        <f>IF(OR($A107+Inputs!$B$5-1&gt;Inputs!$B$7,Inputs!$B$5&gt;50),"",Inputs!$B$2)</f>
        <v/>
      </c>
      <c r="C107" s="16">
        <f>IF(OR(1&gt;Inputs!$B$5,$B107=""),"",MAX(0,B107*(1+INDEX('Annual Returns'!$B$4:$B$157,MATCH($A107+0,'Annual Returns'!$A$4:$A$157,0)))-Inputs!$B$2*Inputs!$B$3*(1+Inputs!$B$4)^0))</f>
        <v/>
      </c>
      <c r="D107" s="16">
        <f>IF(OR(2&gt;Inputs!$B$5,$B107=""),"",MAX(0,C107*(1+INDEX('Annual Returns'!$B$4:$B$157,MATCH($A107+1,'Annual Returns'!$A$4:$A$157,0)))-Inputs!$B$2*Inputs!$B$3*(1+Inputs!$B$4)^1))</f>
        <v/>
      </c>
      <c r="E107" s="16">
        <f>IF(OR(3&gt;Inputs!$B$5,$B107=""),"",MAX(0,D107*(1+INDEX('Annual Returns'!$B$4:$B$157,MATCH($A107+2,'Annual Returns'!$A$4:$A$157,0)))-Inputs!$B$2*Inputs!$B$3*(1+Inputs!$B$4)^2))</f>
        <v/>
      </c>
      <c r="F107" s="16">
        <f>IF(OR(4&gt;Inputs!$B$5,$B107=""),"",MAX(0,E107*(1+INDEX('Annual Returns'!$B$4:$B$157,MATCH($A107+3,'Annual Returns'!$A$4:$A$157,0)))-Inputs!$B$2*Inputs!$B$3*(1+Inputs!$B$4)^3))</f>
        <v/>
      </c>
      <c r="G107" s="16">
        <f>IF(OR(5&gt;Inputs!$B$5,$B107=""),"",MAX(0,F107*(1+INDEX('Annual Returns'!$B$4:$B$157,MATCH($A107+4,'Annual Returns'!$A$4:$A$157,0)))-Inputs!$B$2*Inputs!$B$3*(1+Inputs!$B$4)^4))</f>
        <v/>
      </c>
      <c r="H107" s="16">
        <f>IF(OR(6&gt;Inputs!$B$5,$B107=""),"",MAX(0,G107*(1+INDEX('Annual Returns'!$B$4:$B$157,MATCH($A107+5,'Annual Returns'!$A$4:$A$157,0)))-Inputs!$B$2*Inputs!$B$3*(1+Inputs!$B$4)^5))</f>
        <v/>
      </c>
      <c r="I107" s="16">
        <f>IF(OR(7&gt;Inputs!$B$5,$B107=""),"",MAX(0,H107*(1+INDEX('Annual Returns'!$B$4:$B$157,MATCH($A107+6,'Annual Returns'!$A$4:$A$157,0)))-Inputs!$B$2*Inputs!$B$3*(1+Inputs!$B$4)^6))</f>
        <v/>
      </c>
      <c r="J107" s="16">
        <f>IF(OR(8&gt;Inputs!$B$5,$B107=""),"",MAX(0,I107*(1+INDEX('Annual Returns'!$B$4:$B$157,MATCH($A107+7,'Annual Returns'!$A$4:$A$157,0)))-Inputs!$B$2*Inputs!$B$3*(1+Inputs!$B$4)^7))</f>
        <v/>
      </c>
      <c r="K107" s="16">
        <f>IF(OR(9&gt;Inputs!$B$5,$B107=""),"",MAX(0,J107*(1+INDEX('Annual Returns'!$B$4:$B$157,MATCH($A107+8,'Annual Returns'!$A$4:$A$157,0)))-Inputs!$B$2*Inputs!$B$3*(1+Inputs!$B$4)^8))</f>
        <v/>
      </c>
      <c r="L107" s="16">
        <f>IF(OR(10&gt;Inputs!$B$5,$B107=""),"",MAX(0,K107*(1+INDEX('Annual Returns'!$B$4:$B$157,MATCH($A107+9,'Annual Returns'!$A$4:$A$157,0)))-Inputs!$B$2*Inputs!$B$3*(1+Inputs!$B$4)^9))</f>
        <v/>
      </c>
      <c r="M107" s="16">
        <f>IF(OR(11&gt;Inputs!$B$5,$B107=""),"",MAX(0,L107*(1+INDEX('Annual Returns'!$B$4:$B$157,MATCH($A107+10,'Annual Returns'!$A$4:$A$157,0)))-Inputs!$B$2*Inputs!$B$3*(1+Inputs!$B$4)^10))</f>
        <v/>
      </c>
      <c r="N107" s="16">
        <f>IF(OR(12&gt;Inputs!$B$5,$B107=""),"",MAX(0,M107*(1+INDEX('Annual Returns'!$B$4:$B$157,MATCH($A107+11,'Annual Returns'!$A$4:$A$157,0)))-Inputs!$B$2*Inputs!$B$3*(1+Inputs!$B$4)^11))</f>
        <v/>
      </c>
      <c r="O107" s="16">
        <f>IF(OR(13&gt;Inputs!$B$5,$B107=""),"",MAX(0,N107*(1+INDEX('Annual Returns'!$B$4:$B$157,MATCH($A107+12,'Annual Returns'!$A$4:$A$157,0)))-Inputs!$B$2*Inputs!$B$3*(1+Inputs!$B$4)^12))</f>
        <v/>
      </c>
      <c r="P107" s="16">
        <f>IF(OR(14&gt;Inputs!$B$5,$B107=""),"",MAX(0,O107*(1+INDEX('Annual Returns'!$B$4:$B$157,MATCH($A107+13,'Annual Returns'!$A$4:$A$157,0)))-Inputs!$B$2*Inputs!$B$3*(1+Inputs!$B$4)^13))</f>
        <v/>
      </c>
      <c r="Q107" s="16">
        <f>IF(OR(15&gt;Inputs!$B$5,$B107=""),"",MAX(0,P107*(1+INDEX('Annual Returns'!$B$4:$B$157,MATCH($A107+14,'Annual Returns'!$A$4:$A$157,0)))-Inputs!$B$2*Inputs!$B$3*(1+Inputs!$B$4)^14))</f>
        <v/>
      </c>
      <c r="R107" s="16">
        <f>IF(OR(16&gt;Inputs!$B$5,$B107=""),"",MAX(0,Q107*(1+INDEX('Annual Returns'!$B$4:$B$157,MATCH($A107+15,'Annual Returns'!$A$4:$A$157,0)))-Inputs!$B$2*Inputs!$B$3*(1+Inputs!$B$4)^15))</f>
        <v/>
      </c>
      <c r="S107" s="16">
        <f>IF(OR(17&gt;Inputs!$B$5,$B107=""),"",MAX(0,R107*(1+INDEX('Annual Returns'!$B$4:$B$157,MATCH($A107+16,'Annual Returns'!$A$4:$A$157,0)))-Inputs!$B$2*Inputs!$B$3*(1+Inputs!$B$4)^16))</f>
        <v/>
      </c>
      <c r="T107" s="16">
        <f>IF(OR(18&gt;Inputs!$B$5,$B107=""),"",MAX(0,S107*(1+INDEX('Annual Returns'!$B$4:$B$157,MATCH($A107+17,'Annual Returns'!$A$4:$A$157,0)))-Inputs!$B$2*Inputs!$B$3*(1+Inputs!$B$4)^17))</f>
        <v/>
      </c>
      <c r="U107" s="16">
        <f>IF(OR(19&gt;Inputs!$B$5,$B107=""),"",MAX(0,T107*(1+INDEX('Annual Returns'!$B$4:$B$157,MATCH($A107+18,'Annual Returns'!$A$4:$A$157,0)))-Inputs!$B$2*Inputs!$B$3*(1+Inputs!$B$4)^18))</f>
        <v/>
      </c>
      <c r="V107" s="16">
        <f>IF(OR(20&gt;Inputs!$B$5,$B107=""),"",MAX(0,U107*(1+INDEX('Annual Returns'!$B$4:$B$157,MATCH($A107+19,'Annual Returns'!$A$4:$A$157,0)))-Inputs!$B$2*Inputs!$B$3*(1+Inputs!$B$4)^19))</f>
        <v/>
      </c>
      <c r="W107" s="16">
        <f>IF(OR(21&gt;Inputs!$B$5,$B107=""),"",MAX(0,V107*(1+INDEX('Annual Returns'!$B$4:$B$157,MATCH($A107+20,'Annual Returns'!$A$4:$A$157,0)))-Inputs!$B$2*Inputs!$B$3*(1+Inputs!$B$4)^20))</f>
        <v/>
      </c>
      <c r="X107" s="16">
        <f>IF(OR(22&gt;Inputs!$B$5,$B107=""),"",MAX(0,W107*(1+INDEX('Annual Returns'!$B$4:$B$157,MATCH($A107+21,'Annual Returns'!$A$4:$A$157,0)))-Inputs!$B$2*Inputs!$B$3*(1+Inputs!$B$4)^21))</f>
        <v/>
      </c>
      <c r="Y107" s="16">
        <f>IF(OR(23&gt;Inputs!$B$5,$B107=""),"",MAX(0,X107*(1+INDEX('Annual Returns'!$B$4:$B$157,MATCH($A107+22,'Annual Returns'!$A$4:$A$157,0)))-Inputs!$B$2*Inputs!$B$3*(1+Inputs!$B$4)^22))</f>
        <v/>
      </c>
      <c r="Z107" s="16">
        <f>IF(OR(24&gt;Inputs!$B$5,$B107=""),"",MAX(0,Y107*(1+INDEX('Annual Returns'!$B$4:$B$157,MATCH($A107+23,'Annual Returns'!$A$4:$A$157,0)))-Inputs!$B$2*Inputs!$B$3*(1+Inputs!$B$4)^23))</f>
        <v/>
      </c>
      <c r="AA107" s="16">
        <f>IF(OR(25&gt;Inputs!$B$5,$B107=""),"",MAX(0,Z107*(1+INDEX('Annual Returns'!$B$4:$B$157,MATCH($A107+24,'Annual Returns'!$A$4:$A$157,0)))-Inputs!$B$2*Inputs!$B$3*(1+Inputs!$B$4)^24))</f>
        <v/>
      </c>
      <c r="AB107" s="16">
        <f>IF(OR(26&gt;Inputs!$B$5,$B107=""),"",MAX(0,AA107*(1+INDEX('Annual Returns'!$B$4:$B$157,MATCH($A107+25,'Annual Returns'!$A$4:$A$157,0)))-Inputs!$B$2*Inputs!$B$3*(1+Inputs!$B$4)^25))</f>
        <v/>
      </c>
      <c r="AC107" s="16">
        <f>IF(OR(27&gt;Inputs!$B$5,$B107=""),"",MAX(0,AB107*(1+INDEX('Annual Returns'!$B$4:$B$157,MATCH($A107+26,'Annual Returns'!$A$4:$A$157,0)))-Inputs!$B$2*Inputs!$B$3*(1+Inputs!$B$4)^26))</f>
        <v/>
      </c>
      <c r="AD107" s="16">
        <f>IF(OR(28&gt;Inputs!$B$5,$B107=""),"",MAX(0,AC107*(1+INDEX('Annual Returns'!$B$4:$B$157,MATCH($A107+27,'Annual Returns'!$A$4:$A$157,0)))-Inputs!$B$2*Inputs!$B$3*(1+Inputs!$B$4)^27))</f>
        <v/>
      </c>
      <c r="AE107" s="16">
        <f>IF(OR(29&gt;Inputs!$B$5,$B107=""),"",MAX(0,AD107*(1+INDEX('Annual Returns'!$B$4:$B$157,MATCH($A107+28,'Annual Returns'!$A$4:$A$157,0)))-Inputs!$B$2*Inputs!$B$3*(1+Inputs!$B$4)^28))</f>
        <v/>
      </c>
      <c r="AF107" s="16">
        <f>IF(OR(30&gt;Inputs!$B$5,$B107=""),"",MAX(0,AE107*(1+INDEX('Annual Returns'!$B$4:$B$157,MATCH($A107+29,'Annual Returns'!$A$4:$A$157,0)))-Inputs!$B$2*Inputs!$B$3*(1+Inputs!$B$4)^29))</f>
        <v/>
      </c>
      <c r="AG107" s="16">
        <f>IF(OR(31&gt;Inputs!$B$5,$B107=""),"",MAX(0,AF107*(1+INDEX('Annual Returns'!$B$4:$B$157,MATCH($A107+30,'Annual Returns'!$A$4:$A$157,0)))-Inputs!$B$2*Inputs!$B$3*(1+Inputs!$B$4)^30))</f>
        <v/>
      </c>
      <c r="AH107" s="16">
        <f>IF(OR(32&gt;Inputs!$B$5,$B107=""),"",MAX(0,AG107*(1+INDEX('Annual Returns'!$B$4:$B$157,MATCH($A107+31,'Annual Returns'!$A$4:$A$157,0)))-Inputs!$B$2*Inputs!$B$3*(1+Inputs!$B$4)^31))</f>
        <v/>
      </c>
      <c r="AI107" s="16">
        <f>IF(OR(33&gt;Inputs!$B$5,$B107=""),"",MAX(0,AH107*(1+INDEX('Annual Returns'!$B$4:$B$157,MATCH($A107+32,'Annual Returns'!$A$4:$A$157,0)))-Inputs!$B$2*Inputs!$B$3*(1+Inputs!$B$4)^32))</f>
        <v/>
      </c>
      <c r="AJ107" s="16">
        <f>IF(OR(34&gt;Inputs!$B$5,$B107=""),"",MAX(0,AI107*(1+INDEX('Annual Returns'!$B$4:$B$157,MATCH($A107+33,'Annual Returns'!$A$4:$A$157,0)))-Inputs!$B$2*Inputs!$B$3*(1+Inputs!$B$4)^33))</f>
        <v/>
      </c>
      <c r="AK107" s="16">
        <f>IF(OR(35&gt;Inputs!$B$5,$B107=""),"",MAX(0,AJ107*(1+INDEX('Annual Returns'!$B$4:$B$157,MATCH($A107+34,'Annual Returns'!$A$4:$A$157,0)))-Inputs!$B$2*Inputs!$B$3*(1+Inputs!$B$4)^34))</f>
        <v/>
      </c>
      <c r="AL107" s="16">
        <f>IF(OR(36&gt;Inputs!$B$5,$B107=""),"",MAX(0,AK107*(1+INDEX('Annual Returns'!$B$4:$B$157,MATCH($A107+35,'Annual Returns'!$A$4:$A$157,0)))-Inputs!$B$2*Inputs!$B$3*(1+Inputs!$B$4)^35))</f>
        <v/>
      </c>
      <c r="AM107" s="16">
        <f>IF(OR(37&gt;Inputs!$B$5,$B107=""),"",MAX(0,AL107*(1+INDEX('Annual Returns'!$B$4:$B$157,MATCH($A107+36,'Annual Returns'!$A$4:$A$157,0)))-Inputs!$B$2*Inputs!$B$3*(1+Inputs!$B$4)^36))</f>
        <v/>
      </c>
      <c r="AN107" s="16">
        <f>IF(OR(38&gt;Inputs!$B$5,$B107=""),"",MAX(0,AM107*(1+INDEX('Annual Returns'!$B$4:$B$157,MATCH($A107+37,'Annual Returns'!$A$4:$A$157,0)))-Inputs!$B$2*Inputs!$B$3*(1+Inputs!$B$4)^37))</f>
        <v/>
      </c>
      <c r="AO107" s="16">
        <f>IF(OR(39&gt;Inputs!$B$5,$B107=""),"",MAX(0,AN107*(1+INDEX('Annual Returns'!$B$4:$B$157,MATCH($A107+38,'Annual Returns'!$A$4:$A$157,0)))-Inputs!$B$2*Inputs!$B$3*(1+Inputs!$B$4)^38))</f>
        <v/>
      </c>
      <c r="AP107" s="16">
        <f>IF(OR(40&gt;Inputs!$B$5,$B107=""),"",MAX(0,AO107*(1+INDEX('Annual Returns'!$B$4:$B$157,MATCH($A107+39,'Annual Returns'!$A$4:$A$157,0)))-Inputs!$B$2*Inputs!$B$3*(1+Inputs!$B$4)^39))</f>
        <v/>
      </c>
      <c r="AQ107" s="16">
        <f>IF(OR(41&gt;Inputs!$B$5,$B107=""),"",MAX(0,AP107*(1+INDEX('Annual Returns'!$B$4:$B$157,MATCH($A107+40,'Annual Returns'!$A$4:$A$157,0)))-Inputs!$B$2*Inputs!$B$3*(1+Inputs!$B$4)^40))</f>
        <v/>
      </c>
      <c r="AR107" s="16">
        <f>IF(OR(42&gt;Inputs!$B$5,$B107=""),"",MAX(0,AQ107*(1+INDEX('Annual Returns'!$B$4:$B$157,MATCH($A107+41,'Annual Returns'!$A$4:$A$157,0)))-Inputs!$B$2*Inputs!$B$3*(1+Inputs!$B$4)^41))</f>
        <v/>
      </c>
      <c r="AS107" s="16">
        <f>IF(OR(43&gt;Inputs!$B$5,$B107=""),"",MAX(0,AR107*(1+INDEX('Annual Returns'!$B$4:$B$157,MATCH($A107+42,'Annual Returns'!$A$4:$A$157,0)))-Inputs!$B$2*Inputs!$B$3*(1+Inputs!$B$4)^42))</f>
        <v/>
      </c>
      <c r="AT107" s="16">
        <f>IF(OR(44&gt;Inputs!$B$5,$B107=""),"",MAX(0,AS107*(1+INDEX('Annual Returns'!$B$4:$B$157,MATCH($A107+43,'Annual Returns'!$A$4:$A$157,0)))-Inputs!$B$2*Inputs!$B$3*(1+Inputs!$B$4)^43))</f>
        <v/>
      </c>
      <c r="AU107" s="16">
        <f>IF(OR(45&gt;Inputs!$B$5,$B107=""),"",MAX(0,AT107*(1+INDEX('Annual Returns'!$B$4:$B$157,MATCH($A107+44,'Annual Returns'!$A$4:$A$157,0)))-Inputs!$B$2*Inputs!$B$3*(1+Inputs!$B$4)^44))</f>
        <v/>
      </c>
      <c r="AV107" s="16">
        <f>IF(OR(46&gt;Inputs!$B$5,$B107=""),"",MAX(0,AU107*(1+INDEX('Annual Returns'!$B$4:$B$157,MATCH($A107+45,'Annual Returns'!$A$4:$A$157,0)))-Inputs!$B$2*Inputs!$B$3*(1+Inputs!$B$4)^45))</f>
        <v/>
      </c>
      <c r="AW107" s="16">
        <f>IF(OR(47&gt;Inputs!$B$5,$B107=""),"",MAX(0,AV107*(1+INDEX('Annual Returns'!$B$4:$B$157,MATCH($A107+46,'Annual Returns'!$A$4:$A$157,0)))-Inputs!$B$2*Inputs!$B$3*(1+Inputs!$B$4)^46))</f>
        <v/>
      </c>
      <c r="AX107" s="16">
        <f>IF(OR(48&gt;Inputs!$B$5,$B107=""),"",MAX(0,AW107*(1+INDEX('Annual Returns'!$B$4:$B$157,MATCH($A107+47,'Annual Returns'!$A$4:$A$157,0)))-Inputs!$B$2*Inputs!$B$3*(1+Inputs!$B$4)^47))</f>
        <v/>
      </c>
      <c r="AY107" s="16">
        <f>IF(OR(49&gt;Inputs!$B$5,$B107=""),"",MAX(0,AX107*(1+INDEX('Annual Returns'!$B$4:$B$157,MATCH($A107+48,'Annual Returns'!$A$4:$A$157,0)))-Inputs!$B$2*Inputs!$B$3*(1+Inputs!$B$4)^48))</f>
        <v/>
      </c>
      <c r="AZ107" s="16">
        <f>IF(OR(50&gt;Inputs!$B$5,$B107=""),"",MAX(0,AY107*(1+INDEX('Annual Returns'!$B$4:$B$157,MATCH($A107+49,'Annual Returns'!$A$4:$A$157,0)))-Inputs!$B$2*Inputs!$B$3*(1+Inputs!$B$4)^49))</f>
        <v/>
      </c>
      <c r="BA107" s="16">
        <f>IF(B107="","",INDEX(C107:AZ107,Inputs!$B$5))</f>
        <v/>
      </c>
      <c r="BB107">
        <f>IF(BA107="","",IF(BA107&gt;0,1,0))</f>
        <v/>
      </c>
      <c r="BC107">
        <f>IF(BB107="","",IF(BB107=1,"",MATCH(0,C107:AZ107,0)))</f>
        <v/>
      </c>
    </row>
    <row r="108">
      <c r="A108" t="n">
        <v>1976</v>
      </c>
      <c r="B108" s="16">
        <f>IF(OR($A108+Inputs!$B$5-1&gt;Inputs!$B$7,Inputs!$B$5&gt;50),"",Inputs!$B$2)</f>
        <v/>
      </c>
      <c r="C108" s="16">
        <f>IF(OR(1&gt;Inputs!$B$5,$B108=""),"",MAX(0,B108*(1+INDEX('Annual Returns'!$B$4:$B$157,MATCH($A108+0,'Annual Returns'!$A$4:$A$157,0)))-Inputs!$B$2*Inputs!$B$3*(1+Inputs!$B$4)^0))</f>
        <v/>
      </c>
      <c r="D108" s="16">
        <f>IF(OR(2&gt;Inputs!$B$5,$B108=""),"",MAX(0,C108*(1+INDEX('Annual Returns'!$B$4:$B$157,MATCH($A108+1,'Annual Returns'!$A$4:$A$157,0)))-Inputs!$B$2*Inputs!$B$3*(1+Inputs!$B$4)^1))</f>
        <v/>
      </c>
      <c r="E108" s="16">
        <f>IF(OR(3&gt;Inputs!$B$5,$B108=""),"",MAX(0,D108*(1+INDEX('Annual Returns'!$B$4:$B$157,MATCH($A108+2,'Annual Returns'!$A$4:$A$157,0)))-Inputs!$B$2*Inputs!$B$3*(1+Inputs!$B$4)^2))</f>
        <v/>
      </c>
      <c r="F108" s="16">
        <f>IF(OR(4&gt;Inputs!$B$5,$B108=""),"",MAX(0,E108*(1+INDEX('Annual Returns'!$B$4:$B$157,MATCH($A108+3,'Annual Returns'!$A$4:$A$157,0)))-Inputs!$B$2*Inputs!$B$3*(1+Inputs!$B$4)^3))</f>
        <v/>
      </c>
      <c r="G108" s="16">
        <f>IF(OR(5&gt;Inputs!$B$5,$B108=""),"",MAX(0,F108*(1+INDEX('Annual Returns'!$B$4:$B$157,MATCH($A108+4,'Annual Returns'!$A$4:$A$157,0)))-Inputs!$B$2*Inputs!$B$3*(1+Inputs!$B$4)^4))</f>
        <v/>
      </c>
      <c r="H108" s="16">
        <f>IF(OR(6&gt;Inputs!$B$5,$B108=""),"",MAX(0,G108*(1+INDEX('Annual Returns'!$B$4:$B$157,MATCH($A108+5,'Annual Returns'!$A$4:$A$157,0)))-Inputs!$B$2*Inputs!$B$3*(1+Inputs!$B$4)^5))</f>
        <v/>
      </c>
      <c r="I108" s="16">
        <f>IF(OR(7&gt;Inputs!$B$5,$B108=""),"",MAX(0,H108*(1+INDEX('Annual Returns'!$B$4:$B$157,MATCH($A108+6,'Annual Returns'!$A$4:$A$157,0)))-Inputs!$B$2*Inputs!$B$3*(1+Inputs!$B$4)^6))</f>
        <v/>
      </c>
      <c r="J108" s="16">
        <f>IF(OR(8&gt;Inputs!$B$5,$B108=""),"",MAX(0,I108*(1+INDEX('Annual Returns'!$B$4:$B$157,MATCH($A108+7,'Annual Returns'!$A$4:$A$157,0)))-Inputs!$B$2*Inputs!$B$3*(1+Inputs!$B$4)^7))</f>
        <v/>
      </c>
      <c r="K108" s="16">
        <f>IF(OR(9&gt;Inputs!$B$5,$B108=""),"",MAX(0,J108*(1+INDEX('Annual Returns'!$B$4:$B$157,MATCH($A108+8,'Annual Returns'!$A$4:$A$157,0)))-Inputs!$B$2*Inputs!$B$3*(1+Inputs!$B$4)^8))</f>
        <v/>
      </c>
      <c r="L108" s="16">
        <f>IF(OR(10&gt;Inputs!$B$5,$B108=""),"",MAX(0,K108*(1+INDEX('Annual Returns'!$B$4:$B$157,MATCH($A108+9,'Annual Returns'!$A$4:$A$157,0)))-Inputs!$B$2*Inputs!$B$3*(1+Inputs!$B$4)^9))</f>
        <v/>
      </c>
      <c r="M108" s="16">
        <f>IF(OR(11&gt;Inputs!$B$5,$B108=""),"",MAX(0,L108*(1+INDEX('Annual Returns'!$B$4:$B$157,MATCH($A108+10,'Annual Returns'!$A$4:$A$157,0)))-Inputs!$B$2*Inputs!$B$3*(1+Inputs!$B$4)^10))</f>
        <v/>
      </c>
      <c r="N108" s="16">
        <f>IF(OR(12&gt;Inputs!$B$5,$B108=""),"",MAX(0,M108*(1+INDEX('Annual Returns'!$B$4:$B$157,MATCH($A108+11,'Annual Returns'!$A$4:$A$157,0)))-Inputs!$B$2*Inputs!$B$3*(1+Inputs!$B$4)^11))</f>
        <v/>
      </c>
      <c r="O108" s="16">
        <f>IF(OR(13&gt;Inputs!$B$5,$B108=""),"",MAX(0,N108*(1+INDEX('Annual Returns'!$B$4:$B$157,MATCH($A108+12,'Annual Returns'!$A$4:$A$157,0)))-Inputs!$B$2*Inputs!$B$3*(1+Inputs!$B$4)^12))</f>
        <v/>
      </c>
      <c r="P108" s="16">
        <f>IF(OR(14&gt;Inputs!$B$5,$B108=""),"",MAX(0,O108*(1+INDEX('Annual Returns'!$B$4:$B$157,MATCH($A108+13,'Annual Returns'!$A$4:$A$157,0)))-Inputs!$B$2*Inputs!$B$3*(1+Inputs!$B$4)^13))</f>
        <v/>
      </c>
      <c r="Q108" s="16">
        <f>IF(OR(15&gt;Inputs!$B$5,$B108=""),"",MAX(0,P108*(1+INDEX('Annual Returns'!$B$4:$B$157,MATCH($A108+14,'Annual Returns'!$A$4:$A$157,0)))-Inputs!$B$2*Inputs!$B$3*(1+Inputs!$B$4)^14))</f>
        <v/>
      </c>
      <c r="R108" s="16">
        <f>IF(OR(16&gt;Inputs!$B$5,$B108=""),"",MAX(0,Q108*(1+INDEX('Annual Returns'!$B$4:$B$157,MATCH($A108+15,'Annual Returns'!$A$4:$A$157,0)))-Inputs!$B$2*Inputs!$B$3*(1+Inputs!$B$4)^15))</f>
        <v/>
      </c>
      <c r="S108" s="16">
        <f>IF(OR(17&gt;Inputs!$B$5,$B108=""),"",MAX(0,R108*(1+INDEX('Annual Returns'!$B$4:$B$157,MATCH($A108+16,'Annual Returns'!$A$4:$A$157,0)))-Inputs!$B$2*Inputs!$B$3*(1+Inputs!$B$4)^16))</f>
        <v/>
      </c>
      <c r="T108" s="16">
        <f>IF(OR(18&gt;Inputs!$B$5,$B108=""),"",MAX(0,S108*(1+INDEX('Annual Returns'!$B$4:$B$157,MATCH($A108+17,'Annual Returns'!$A$4:$A$157,0)))-Inputs!$B$2*Inputs!$B$3*(1+Inputs!$B$4)^17))</f>
        <v/>
      </c>
      <c r="U108" s="16">
        <f>IF(OR(19&gt;Inputs!$B$5,$B108=""),"",MAX(0,T108*(1+INDEX('Annual Returns'!$B$4:$B$157,MATCH($A108+18,'Annual Returns'!$A$4:$A$157,0)))-Inputs!$B$2*Inputs!$B$3*(1+Inputs!$B$4)^18))</f>
        <v/>
      </c>
      <c r="V108" s="16">
        <f>IF(OR(20&gt;Inputs!$B$5,$B108=""),"",MAX(0,U108*(1+INDEX('Annual Returns'!$B$4:$B$157,MATCH($A108+19,'Annual Returns'!$A$4:$A$157,0)))-Inputs!$B$2*Inputs!$B$3*(1+Inputs!$B$4)^19))</f>
        <v/>
      </c>
      <c r="W108" s="16">
        <f>IF(OR(21&gt;Inputs!$B$5,$B108=""),"",MAX(0,V108*(1+INDEX('Annual Returns'!$B$4:$B$157,MATCH($A108+20,'Annual Returns'!$A$4:$A$157,0)))-Inputs!$B$2*Inputs!$B$3*(1+Inputs!$B$4)^20))</f>
        <v/>
      </c>
      <c r="X108" s="16">
        <f>IF(OR(22&gt;Inputs!$B$5,$B108=""),"",MAX(0,W108*(1+INDEX('Annual Returns'!$B$4:$B$157,MATCH($A108+21,'Annual Returns'!$A$4:$A$157,0)))-Inputs!$B$2*Inputs!$B$3*(1+Inputs!$B$4)^21))</f>
        <v/>
      </c>
      <c r="Y108" s="16">
        <f>IF(OR(23&gt;Inputs!$B$5,$B108=""),"",MAX(0,X108*(1+INDEX('Annual Returns'!$B$4:$B$157,MATCH($A108+22,'Annual Returns'!$A$4:$A$157,0)))-Inputs!$B$2*Inputs!$B$3*(1+Inputs!$B$4)^22))</f>
        <v/>
      </c>
      <c r="Z108" s="16">
        <f>IF(OR(24&gt;Inputs!$B$5,$B108=""),"",MAX(0,Y108*(1+INDEX('Annual Returns'!$B$4:$B$157,MATCH($A108+23,'Annual Returns'!$A$4:$A$157,0)))-Inputs!$B$2*Inputs!$B$3*(1+Inputs!$B$4)^23))</f>
        <v/>
      </c>
      <c r="AA108" s="16">
        <f>IF(OR(25&gt;Inputs!$B$5,$B108=""),"",MAX(0,Z108*(1+INDEX('Annual Returns'!$B$4:$B$157,MATCH($A108+24,'Annual Returns'!$A$4:$A$157,0)))-Inputs!$B$2*Inputs!$B$3*(1+Inputs!$B$4)^24))</f>
        <v/>
      </c>
      <c r="AB108" s="16">
        <f>IF(OR(26&gt;Inputs!$B$5,$B108=""),"",MAX(0,AA108*(1+INDEX('Annual Returns'!$B$4:$B$157,MATCH($A108+25,'Annual Returns'!$A$4:$A$157,0)))-Inputs!$B$2*Inputs!$B$3*(1+Inputs!$B$4)^25))</f>
        <v/>
      </c>
      <c r="AC108" s="16">
        <f>IF(OR(27&gt;Inputs!$B$5,$B108=""),"",MAX(0,AB108*(1+INDEX('Annual Returns'!$B$4:$B$157,MATCH($A108+26,'Annual Returns'!$A$4:$A$157,0)))-Inputs!$B$2*Inputs!$B$3*(1+Inputs!$B$4)^26))</f>
        <v/>
      </c>
      <c r="AD108" s="16">
        <f>IF(OR(28&gt;Inputs!$B$5,$B108=""),"",MAX(0,AC108*(1+INDEX('Annual Returns'!$B$4:$B$157,MATCH($A108+27,'Annual Returns'!$A$4:$A$157,0)))-Inputs!$B$2*Inputs!$B$3*(1+Inputs!$B$4)^27))</f>
        <v/>
      </c>
      <c r="AE108" s="16">
        <f>IF(OR(29&gt;Inputs!$B$5,$B108=""),"",MAX(0,AD108*(1+INDEX('Annual Returns'!$B$4:$B$157,MATCH($A108+28,'Annual Returns'!$A$4:$A$157,0)))-Inputs!$B$2*Inputs!$B$3*(1+Inputs!$B$4)^28))</f>
        <v/>
      </c>
      <c r="AF108" s="16">
        <f>IF(OR(30&gt;Inputs!$B$5,$B108=""),"",MAX(0,AE108*(1+INDEX('Annual Returns'!$B$4:$B$157,MATCH($A108+29,'Annual Returns'!$A$4:$A$157,0)))-Inputs!$B$2*Inputs!$B$3*(1+Inputs!$B$4)^29))</f>
        <v/>
      </c>
      <c r="AG108" s="16">
        <f>IF(OR(31&gt;Inputs!$B$5,$B108=""),"",MAX(0,AF108*(1+INDEX('Annual Returns'!$B$4:$B$157,MATCH($A108+30,'Annual Returns'!$A$4:$A$157,0)))-Inputs!$B$2*Inputs!$B$3*(1+Inputs!$B$4)^30))</f>
        <v/>
      </c>
      <c r="AH108" s="16">
        <f>IF(OR(32&gt;Inputs!$B$5,$B108=""),"",MAX(0,AG108*(1+INDEX('Annual Returns'!$B$4:$B$157,MATCH($A108+31,'Annual Returns'!$A$4:$A$157,0)))-Inputs!$B$2*Inputs!$B$3*(1+Inputs!$B$4)^31))</f>
        <v/>
      </c>
      <c r="AI108" s="16">
        <f>IF(OR(33&gt;Inputs!$B$5,$B108=""),"",MAX(0,AH108*(1+INDEX('Annual Returns'!$B$4:$B$157,MATCH($A108+32,'Annual Returns'!$A$4:$A$157,0)))-Inputs!$B$2*Inputs!$B$3*(1+Inputs!$B$4)^32))</f>
        <v/>
      </c>
      <c r="AJ108" s="16">
        <f>IF(OR(34&gt;Inputs!$B$5,$B108=""),"",MAX(0,AI108*(1+INDEX('Annual Returns'!$B$4:$B$157,MATCH($A108+33,'Annual Returns'!$A$4:$A$157,0)))-Inputs!$B$2*Inputs!$B$3*(1+Inputs!$B$4)^33))</f>
        <v/>
      </c>
      <c r="AK108" s="16">
        <f>IF(OR(35&gt;Inputs!$B$5,$B108=""),"",MAX(0,AJ108*(1+INDEX('Annual Returns'!$B$4:$B$157,MATCH($A108+34,'Annual Returns'!$A$4:$A$157,0)))-Inputs!$B$2*Inputs!$B$3*(1+Inputs!$B$4)^34))</f>
        <v/>
      </c>
      <c r="AL108" s="16">
        <f>IF(OR(36&gt;Inputs!$B$5,$B108=""),"",MAX(0,AK108*(1+INDEX('Annual Returns'!$B$4:$B$157,MATCH($A108+35,'Annual Returns'!$A$4:$A$157,0)))-Inputs!$B$2*Inputs!$B$3*(1+Inputs!$B$4)^35))</f>
        <v/>
      </c>
      <c r="AM108" s="16">
        <f>IF(OR(37&gt;Inputs!$B$5,$B108=""),"",MAX(0,AL108*(1+INDEX('Annual Returns'!$B$4:$B$157,MATCH($A108+36,'Annual Returns'!$A$4:$A$157,0)))-Inputs!$B$2*Inputs!$B$3*(1+Inputs!$B$4)^36))</f>
        <v/>
      </c>
      <c r="AN108" s="16">
        <f>IF(OR(38&gt;Inputs!$B$5,$B108=""),"",MAX(0,AM108*(1+INDEX('Annual Returns'!$B$4:$B$157,MATCH($A108+37,'Annual Returns'!$A$4:$A$157,0)))-Inputs!$B$2*Inputs!$B$3*(1+Inputs!$B$4)^37))</f>
        <v/>
      </c>
      <c r="AO108" s="16">
        <f>IF(OR(39&gt;Inputs!$B$5,$B108=""),"",MAX(0,AN108*(1+INDEX('Annual Returns'!$B$4:$B$157,MATCH($A108+38,'Annual Returns'!$A$4:$A$157,0)))-Inputs!$B$2*Inputs!$B$3*(1+Inputs!$B$4)^38))</f>
        <v/>
      </c>
      <c r="AP108" s="16">
        <f>IF(OR(40&gt;Inputs!$B$5,$B108=""),"",MAX(0,AO108*(1+INDEX('Annual Returns'!$B$4:$B$157,MATCH($A108+39,'Annual Returns'!$A$4:$A$157,0)))-Inputs!$B$2*Inputs!$B$3*(1+Inputs!$B$4)^39))</f>
        <v/>
      </c>
      <c r="AQ108" s="16">
        <f>IF(OR(41&gt;Inputs!$B$5,$B108=""),"",MAX(0,AP108*(1+INDEX('Annual Returns'!$B$4:$B$157,MATCH($A108+40,'Annual Returns'!$A$4:$A$157,0)))-Inputs!$B$2*Inputs!$B$3*(1+Inputs!$B$4)^40))</f>
        <v/>
      </c>
      <c r="AR108" s="16">
        <f>IF(OR(42&gt;Inputs!$B$5,$B108=""),"",MAX(0,AQ108*(1+INDEX('Annual Returns'!$B$4:$B$157,MATCH($A108+41,'Annual Returns'!$A$4:$A$157,0)))-Inputs!$B$2*Inputs!$B$3*(1+Inputs!$B$4)^41))</f>
        <v/>
      </c>
      <c r="AS108" s="16">
        <f>IF(OR(43&gt;Inputs!$B$5,$B108=""),"",MAX(0,AR108*(1+INDEX('Annual Returns'!$B$4:$B$157,MATCH($A108+42,'Annual Returns'!$A$4:$A$157,0)))-Inputs!$B$2*Inputs!$B$3*(1+Inputs!$B$4)^42))</f>
        <v/>
      </c>
      <c r="AT108" s="16">
        <f>IF(OR(44&gt;Inputs!$B$5,$B108=""),"",MAX(0,AS108*(1+INDEX('Annual Returns'!$B$4:$B$157,MATCH($A108+43,'Annual Returns'!$A$4:$A$157,0)))-Inputs!$B$2*Inputs!$B$3*(1+Inputs!$B$4)^43))</f>
        <v/>
      </c>
      <c r="AU108" s="16">
        <f>IF(OR(45&gt;Inputs!$B$5,$B108=""),"",MAX(0,AT108*(1+INDEX('Annual Returns'!$B$4:$B$157,MATCH($A108+44,'Annual Returns'!$A$4:$A$157,0)))-Inputs!$B$2*Inputs!$B$3*(1+Inputs!$B$4)^44))</f>
        <v/>
      </c>
      <c r="AV108" s="16">
        <f>IF(OR(46&gt;Inputs!$B$5,$B108=""),"",MAX(0,AU108*(1+INDEX('Annual Returns'!$B$4:$B$157,MATCH($A108+45,'Annual Returns'!$A$4:$A$157,0)))-Inputs!$B$2*Inputs!$B$3*(1+Inputs!$B$4)^45))</f>
        <v/>
      </c>
      <c r="AW108" s="16">
        <f>IF(OR(47&gt;Inputs!$B$5,$B108=""),"",MAX(0,AV108*(1+INDEX('Annual Returns'!$B$4:$B$157,MATCH($A108+46,'Annual Returns'!$A$4:$A$157,0)))-Inputs!$B$2*Inputs!$B$3*(1+Inputs!$B$4)^46))</f>
        <v/>
      </c>
      <c r="AX108" s="16">
        <f>IF(OR(48&gt;Inputs!$B$5,$B108=""),"",MAX(0,AW108*(1+INDEX('Annual Returns'!$B$4:$B$157,MATCH($A108+47,'Annual Returns'!$A$4:$A$157,0)))-Inputs!$B$2*Inputs!$B$3*(1+Inputs!$B$4)^47))</f>
        <v/>
      </c>
      <c r="AY108" s="16">
        <f>IF(OR(49&gt;Inputs!$B$5,$B108=""),"",MAX(0,AX108*(1+INDEX('Annual Returns'!$B$4:$B$157,MATCH($A108+48,'Annual Returns'!$A$4:$A$157,0)))-Inputs!$B$2*Inputs!$B$3*(1+Inputs!$B$4)^48))</f>
        <v/>
      </c>
      <c r="AZ108" s="16">
        <f>IF(OR(50&gt;Inputs!$B$5,$B108=""),"",MAX(0,AY108*(1+INDEX('Annual Returns'!$B$4:$B$157,MATCH($A108+49,'Annual Returns'!$A$4:$A$157,0)))-Inputs!$B$2*Inputs!$B$3*(1+Inputs!$B$4)^49))</f>
        <v/>
      </c>
      <c r="BA108" s="16">
        <f>IF(B108="","",INDEX(C108:AZ108,Inputs!$B$5))</f>
        <v/>
      </c>
      <c r="BB108">
        <f>IF(BA108="","",IF(BA108&gt;0,1,0))</f>
        <v/>
      </c>
      <c r="BC108">
        <f>IF(BB108="","",IF(BB108=1,"",MATCH(0,C108:AZ108,0)))</f>
        <v/>
      </c>
    </row>
    <row r="109">
      <c r="A109" t="n">
        <v>1977</v>
      </c>
      <c r="B109" s="16">
        <f>IF(OR($A109+Inputs!$B$5-1&gt;Inputs!$B$7,Inputs!$B$5&gt;50),"",Inputs!$B$2)</f>
        <v/>
      </c>
      <c r="C109" s="16">
        <f>IF(OR(1&gt;Inputs!$B$5,$B109=""),"",MAX(0,B109*(1+INDEX('Annual Returns'!$B$4:$B$157,MATCH($A109+0,'Annual Returns'!$A$4:$A$157,0)))-Inputs!$B$2*Inputs!$B$3*(1+Inputs!$B$4)^0))</f>
        <v/>
      </c>
      <c r="D109" s="16">
        <f>IF(OR(2&gt;Inputs!$B$5,$B109=""),"",MAX(0,C109*(1+INDEX('Annual Returns'!$B$4:$B$157,MATCH($A109+1,'Annual Returns'!$A$4:$A$157,0)))-Inputs!$B$2*Inputs!$B$3*(1+Inputs!$B$4)^1))</f>
        <v/>
      </c>
      <c r="E109" s="16">
        <f>IF(OR(3&gt;Inputs!$B$5,$B109=""),"",MAX(0,D109*(1+INDEX('Annual Returns'!$B$4:$B$157,MATCH($A109+2,'Annual Returns'!$A$4:$A$157,0)))-Inputs!$B$2*Inputs!$B$3*(1+Inputs!$B$4)^2))</f>
        <v/>
      </c>
      <c r="F109" s="16">
        <f>IF(OR(4&gt;Inputs!$B$5,$B109=""),"",MAX(0,E109*(1+INDEX('Annual Returns'!$B$4:$B$157,MATCH($A109+3,'Annual Returns'!$A$4:$A$157,0)))-Inputs!$B$2*Inputs!$B$3*(1+Inputs!$B$4)^3))</f>
        <v/>
      </c>
      <c r="G109" s="16">
        <f>IF(OR(5&gt;Inputs!$B$5,$B109=""),"",MAX(0,F109*(1+INDEX('Annual Returns'!$B$4:$B$157,MATCH($A109+4,'Annual Returns'!$A$4:$A$157,0)))-Inputs!$B$2*Inputs!$B$3*(1+Inputs!$B$4)^4))</f>
        <v/>
      </c>
      <c r="H109" s="16">
        <f>IF(OR(6&gt;Inputs!$B$5,$B109=""),"",MAX(0,G109*(1+INDEX('Annual Returns'!$B$4:$B$157,MATCH($A109+5,'Annual Returns'!$A$4:$A$157,0)))-Inputs!$B$2*Inputs!$B$3*(1+Inputs!$B$4)^5))</f>
        <v/>
      </c>
      <c r="I109" s="16">
        <f>IF(OR(7&gt;Inputs!$B$5,$B109=""),"",MAX(0,H109*(1+INDEX('Annual Returns'!$B$4:$B$157,MATCH($A109+6,'Annual Returns'!$A$4:$A$157,0)))-Inputs!$B$2*Inputs!$B$3*(1+Inputs!$B$4)^6))</f>
        <v/>
      </c>
      <c r="J109" s="16">
        <f>IF(OR(8&gt;Inputs!$B$5,$B109=""),"",MAX(0,I109*(1+INDEX('Annual Returns'!$B$4:$B$157,MATCH($A109+7,'Annual Returns'!$A$4:$A$157,0)))-Inputs!$B$2*Inputs!$B$3*(1+Inputs!$B$4)^7))</f>
        <v/>
      </c>
      <c r="K109" s="16">
        <f>IF(OR(9&gt;Inputs!$B$5,$B109=""),"",MAX(0,J109*(1+INDEX('Annual Returns'!$B$4:$B$157,MATCH($A109+8,'Annual Returns'!$A$4:$A$157,0)))-Inputs!$B$2*Inputs!$B$3*(1+Inputs!$B$4)^8))</f>
        <v/>
      </c>
      <c r="L109" s="16">
        <f>IF(OR(10&gt;Inputs!$B$5,$B109=""),"",MAX(0,K109*(1+INDEX('Annual Returns'!$B$4:$B$157,MATCH($A109+9,'Annual Returns'!$A$4:$A$157,0)))-Inputs!$B$2*Inputs!$B$3*(1+Inputs!$B$4)^9))</f>
        <v/>
      </c>
      <c r="M109" s="16">
        <f>IF(OR(11&gt;Inputs!$B$5,$B109=""),"",MAX(0,L109*(1+INDEX('Annual Returns'!$B$4:$B$157,MATCH($A109+10,'Annual Returns'!$A$4:$A$157,0)))-Inputs!$B$2*Inputs!$B$3*(1+Inputs!$B$4)^10))</f>
        <v/>
      </c>
      <c r="N109" s="16">
        <f>IF(OR(12&gt;Inputs!$B$5,$B109=""),"",MAX(0,M109*(1+INDEX('Annual Returns'!$B$4:$B$157,MATCH($A109+11,'Annual Returns'!$A$4:$A$157,0)))-Inputs!$B$2*Inputs!$B$3*(1+Inputs!$B$4)^11))</f>
        <v/>
      </c>
      <c r="O109" s="16">
        <f>IF(OR(13&gt;Inputs!$B$5,$B109=""),"",MAX(0,N109*(1+INDEX('Annual Returns'!$B$4:$B$157,MATCH($A109+12,'Annual Returns'!$A$4:$A$157,0)))-Inputs!$B$2*Inputs!$B$3*(1+Inputs!$B$4)^12))</f>
        <v/>
      </c>
      <c r="P109" s="16">
        <f>IF(OR(14&gt;Inputs!$B$5,$B109=""),"",MAX(0,O109*(1+INDEX('Annual Returns'!$B$4:$B$157,MATCH($A109+13,'Annual Returns'!$A$4:$A$157,0)))-Inputs!$B$2*Inputs!$B$3*(1+Inputs!$B$4)^13))</f>
        <v/>
      </c>
      <c r="Q109" s="16">
        <f>IF(OR(15&gt;Inputs!$B$5,$B109=""),"",MAX(0,P109*(1+INDEX('Annual Returns'!$B$4:$B$157,MATCH($A109+14,'Annual Returns'!$A$4:$A$157,0)))-Inputs!$B$2*Inputs!$B$3*(1+Inputs!$B$4)^14))</f>
        <v/>
      </c>
      <c r="R109" s="16">
        <f>IF(OR(16&gt;Inputs!$B$5,$B109=""),"",MAX(0,Q109*(1+INDEX('Annual Returns'!$B$4:$B$157,MATCH($A109+15,'Annual Returns'!$A$4:$A$157,0)))-Inputs!$B$2*Inputs!$B$3*(1+Inputs!$B$4)^15))</f>
        <v/>
      </c>
      <c r="S109" s="16">
        <f>IF(OR(17&gt;Inputs!$B$5,$B109=""),"",MAX(0,R109*(1+INDEX('Annual Returns'!$B$4:$B$157,MATCH($A109+16,'Annual Returns'!$A$4:$A$157,0)))-Inputs!$B$2*Inputs!$B$3*(1+Inputs!$B$4)^16))</f>
        <v/>
      </c>
      <c r="T109" s="16">
        <f>IF(OR(18&gt;Inputs!$B$5,$B109=""),"",MAX(0,S109*(1+INDEX('Annual Returns'!$B$4:$B$157,MATCH($A109+17,'Annual Returns'!$A$4:$A$157,0)))-Inputs!$B$2*Inputs!$B$3*(1+Inputs!$B$4)^17))</f>
        <v/>
      </c>
      <c r="U109" s="16">
        <f>IF(OR(19&gt;Inputs!$B$5,$B109=""),"",MAX(0,T109*(1+INDEX('Annual Returns'!$B$4:$B$157,MATCH($A109+18,'Annual Returns'!$A$4:$A$157,0)))-Inputs!$B$2*Inputs!$B$3*(1+Inputs!$B$4)^18))</f>
        <v/>
      </c>
      <c r="V109" s="16">
        <f>IF(OR(20&gt;Inputs!$B$5,$B109=""),"",MAX(0,U109*(1+INDEX('Annual Returns'!$B$4:$B$157,MATCH($A109+19,'Annual Returns'!$A$4:$A$157,0)))-Inputs!$B$2*Inputs!$B$3*(1+Inputs!$B$4)^19))</f>
        <v/>
      </c>
      <c r="W109" s="16">
        <f>IF(OR(21&gt;Inputs!$B$5,$B109=""),"",MAX(0,V109*(1+INDEX('Annual Returns'!$B$4:$B$157,MATCH($A109+20,'Annual Returns'!$A$4:$A$157,0)))-Inputs!$B$2*Inputs!$B$3*(1+Inputs!$B$4)^20))</f>
        <v/>
      </c>
      <c r="X109" s="16">
        <f>IF(OR(22&gt;Inputs!$B$5,$B109=""),"",MAX(0,W109*(1+INDEX('Annual Returns'!$B$4:$B$157,MATCH($A109+21,'Annual Returns'!$A$4:$A$157,0)))-Inputs!$B$2*Inputs!$B$3*(1+Inputs!$B$4)^21))</f>
        <v/>
      </c>
      <c r="Y109" s="16">
        <f>IF(OR(23&gt;Inputs!$B$5,$B109=""),"",MAX(0,X109*(1+INDEX('Annual Returns'!$B$4:$B$157,MATCH($A109+22,'Annual Returns'!$A$4:$A$157,0)))-Inputs!$B$2*Inputs!$B$3*(1+Inputs!$B$4)^22))</f>
        <v/>
      </c>
      <c r="Z109" s="16">
        <f>IF(OR(24&gt;Inputs!$B$5,$B109=""),"",MAX(0,Y109*(1+INDEX('Annual Returns'!$B$4:$B$157,MATCH($A109+23,'Annual Returns'!$A$4:$A$157,0)))-Inputs!$B$2*Inputs!$B$3*(1+Inputs!$B$4)^23))</f>
        <v/>
      </c>
      <c r="AA109" s="16">
        <f>IF(OR(25&gt;Inputs!$B$5,$B109=""),"",MAX(0,Z109*(1+INDEX('Annual Returns'!$B$4:$B$157,MATCH($A109+24,'Annual Returns'!$A$4:$A$157,0)))-Inputs!$B$2*Inputs!$B$3*(1+Inputs!$B$4)^24))</f>
        <v/>
      </c>
      <c r="AB109" s="16">
        <f>IF(OR(26&gt;Inputs!$B$5,$B109=""),"",MAX(0,AA109*(1+INDEX('Annual Returns'!$B$4:$B$157,MATCH($A109+25,'Annual Returns'!$A$4:$A$157,0)))-Inputs!$B$2*Inputs!$B$3*(1+Inputs!$B$4)^25))</f>
        <v/>
      </c>
      <c r="AC109" s="16">
        <f>IF(OR(27&gt;Inputs!$B$5,$B109=""),"",MAX(0,AB109*(1+INDEX('Annual Returns'!$B$4:$B$157,MATCH($A109+26,'Annual Returns'!$A$4:$A$157,0)))-Inputs!$B$2*Inputs!$B$3*(1+Inputs!$B$4)^26))</f>
        <v/>
      </c>
      <c r="AD109" s="16">
        <f>IF(OR(28&gt;Inputs!$B$5,$B109=""),"",MAX(0,AC109*(1+INDEX('Annual Returns'!$B$4:$B$157,MATCH($A109+27,'Annual Returns'!$A$4:$A$157,0)))-Inputs!$B$2*Inputs!$B$3*(1+Inputs!$B$4)^27))</f>
        <v/>
      </c>
      <c r="AE109" s="16">
        <f>IF(OR(29&gt;Inputs!$B$5,$B109=""),"",MAX(0,AD109*(1+INDEX('Annual Returns'!$B$4:$B$157,MATCH($A109+28,'Annual Returns'!$A$4:$A$157,0)))-Inputs!$B$2*Inputs!$B$3*(1+Inputs!$B$4)^28))</f>
        <v/>
      </c>
      <c r="AF109" s="16">
        <f>IF(OR(30&gt;Inputs!$B$5,$B109=""),"",MAX(0,AE109*(1+INDEX('Annual Returns'!$B$4:$B$157,MATCH($A109+29,'Annual Returns'!$A$4:$A$157,0)))-Inputs!$B$2*Inputs!$B$3*(1+Inputs!$B$4)^29))</f>
        <v/>
      </c>
      <c r="AG109" s="16">
        <f>IF(OR(31&gt;Inputs!$B$5,$B109=""),"",MAX(0,AF109*(1+INDEX('Annual Returns'!$B$4:$B$157,MATCH($A109+30,'Annual Returns'!$A$4:$A$157,0)))-Inputs!$B$2*Inputs!$B$3*(1+Inputs!$B$4)^30))</f>
        <v/>
      </c>
      <c r="AH109" s="16">
        <f>IF(OR(32&gt;Inputs!$B$5,$B109=""),"",MAX(0,AG109*(1+INDEX('Annual Returns'!$B$4:$B$157,MATCH($A109+31,'Annual Returns'!$A$4:$A$157,0)))-Inputs!$B$2*Inputs!$B$3*(1+Inputs!$B$4)^31))</f>
        <v/>
      </c>
      <c r="AI109" s="16">
        <f>IF(OR(33&gt;Inputs!$B$5,$B109=""),"",MAX(0,AH109*(1+INDEX('Annual Returns'!$B$4:$B$157,MATCH($A109+32,'Annual Returns'!$A$4:$A$157,0)))-Inputs!$B$2*Inputs!$B$3*(1+Inputs!$B$4)^32))</f>
        <v/>
      </c>
      <c r="AJ109" s="16">
        <f>IF(OR(34&gt;Inputs!$B$5,$B109=""),"",MAX(0,AI109*(1+INDEX('Annual Returns'!$B$4:$B$157,MATCH($A109+33,'Annual Returns'!$A$4:$A$157,0)))-Inputs!$B$2*Inputs!$B$3*(1+Inputs!$B$4)^33))</f>
        <v/>
      </c>
      <c r="AK109" s="16">
        <f>IF(OR(35&gt;Inputs!$B$5,$B109=""),"",MAX(0,AJ109*(1+INDEX('Annual Returns'!$B$4:$B$157,MATCH($A109+34,'Annual Returns'!$A$4:$A$157,0)))-Inputs!$B$2*Inputs!$B$3*(1+Inputs!$B$4)^34))</f>
        <v/>
      </c>
      <c r="AL109" s="16">
        <f>IF(OR(36&gt;Inputs!$B$5,$B109=""),"",MAX(0,AK109*(1+INDEX('Annual Returns'!$B$4:$B$157,MATCH($A109+35,'Annual Returns'!$A$4:$A$157,0)))-Inputs!$B$2*Inputs!$B$3*(1+Inputs!$B$4)^35))</f>
        <v/>
      </c>
      <c r="AM109" s="16">
        <f>IF(OR(37&gt;Inputs!$B$5,$B109=""),"",MAX(0,AL109*(1+INDEX('Annual Returns'!$B$4:$B$157,MATCH($A109+36,'Annual Returns'!$A$4:$A$157,0)))-Inputs!$B$2*Inputs!$B$3*(1+Inputs!$B$4)^36))</f>
        <v/>
      </c>
      <c r="AN109" s="16">
        <f>IF(OR(38&gt;Inputs!$B$5,$B109=""),"",MAX(0,AM109*(1+INDEX('Annual Returns'!$B$4:$B$157,MATCH($A109+37,'Annual Returns'!$A$4:$A$157,0)))-Inputs!$B$2*Inputs!$B$3*(1+Inputs!$B$4)^37))</f>
        <v/>
      </c>
      <c r="AO109" s="16">
        <f>IF(OR(39&gt;Inputs!$B$5,$B109=""),"",MAX(0,AN109*(1+INDEX('Annual Returns'!$B$4:$B$157,MATCH($A109+38,'Annual Returns'!$A$4:$A$157,0)))-Inputs!$B$2*Inputs!$B$3*(1+Inputs!$B$4)^38))</f>
        <v/>
      </c>
      <c r="AP109" s="16">
        <f>IF(OR(40&gt;Inputs!$B$5,$B109=""),"",MAX(0,AO109*(1+INDEX('Annual Returns'!$B$4:$B$157,MATCH($A109+39,'Annual Returns'!$A$4:$A$157,0)))-Inputs!$B$2*Inputs!$B$3*(1+Inputs!$B$4)^39))</f>
        <v/>
      </c>
      <c r="AQ109" s="16">
        <f>IF(OR(41&gt;Inputs!$B$5,$B109=""),"",MAX(0,AP109*(1+INDEX('Annual Returns'!$B$4:$B$157,MATCH($A109+40,'Annual Returns'!$A$4:$A$157,0)))-Inputs!$B$2*Inputs!$B$3*(1+Inputs!$B$4)^40))</f>
        <v/>
      </c>
      <c r="AR109" s="16">
        <f>IF(OR(42&gt;Inputs!$B$5,$B109=""),"",MAX(0,AQ109*(1+INDEX('Annual Returns'!$B$4:$B$157,MATCH($A109+41,'Annual Returns'!$A$4:$A$157,0)))-Inputs!$B$2*Inputs!$B$3*(1+Inputs!$B$4)^41))</f>
        <v/>
      </c>
      <c r="AS109" s="16">
        <f>IF(OR(43&gt;Inputs!$B$5,$B109=""),"",MAX(0,AR109*(1+INDEX('Annual Returns'!$B$4:$B$157,MATCH($A109+42,'Annual Returns'!$A$4:$A$157,0)))-Inputs!$B$2*Inputs!$B$3*(1+Inputs!$B$4)^42))</f>
        <v/>
      </c>
      <c r="AT109" s="16">
        <f>IF(OR(44&gt;Inputs!$B$5,$B109=""),"",MAX(0,AS109*(1+INDEX('Annual Returns'!$B$4:$B$157,MATCH($A109+43,'Annual Returns'!$A$4:$A$157,0)))-Inputs!$B$2*Inputs!$B$3*(1+Inputs!$B$4)^43))</f>
        <v/>
      </c>
      <c r="AU109" s="16">
        <f>IF(OR(45&gt;Inputs!$B$5,$B109=""),"",MAX(0,AT109*(1+INDEX('Annual Returns'!$B$4:$B$157,MATCH($A109+44,'Annual Returns'!$A$4:$A$157,0)))-Inputs!$B$2*Inputs!$B$3*(1+Inputs!$B$4)^44))</f>
        <v/>
      </c>
      <c r="AV109" s="16">
        <f>IF(OR(46&gt;Inputs!$B$5,$B109=""),"",MAX(0,AU109*(1+INDEX('Annual Returns'!$B$4:$B$157,MATCH($A109+45,'Annual Returns'!$A$4:$A$157,0)))-Inputs!$B$2*Inputs!$B$3*(1+Inputs!$B$4)^45))</f>
        <v/>
      </c>
      <c r="AW109" s="16">
        <f>IF(OR(47&gt;Inputs!$B$5,$B109=""),"",MAX(0,AV109*(1+INDEX('Annual Returns'!$B$4:$B$157,MATCH($A109+46,'Annual Returns'!$A$4:$A$157,0)))-Inputs!$B$2*Inputs!$B$3*(1+Inputs!$B$4)^46))</f>
        <v/>
      </c>
      <c r="AX109" s="16">
        <f>IF(OR(48&gt;Inputs!$B$5,$B109=""),"",MAX(0,AW109*(1+INDEX('Annual Returns'!$B$4:$B$157,MATCH($A109+47,'Annual Returns'!$A$4:$A$157,0)))-Inputs!$B$2*Inputs!$B$3*(1+Inputs!$B$4)^47))</f>
        <v/>
      </c>
      <c r="AY109" s="16">
        <f>IF(OR(49&gt;Inputs!$B$5,$B109=""),"",MAX(0,AX109*(1+INDEX('Annual Returns'!$B$4:$B$157,MATCH($A109+48,'Annual Returns'!$A$4:$A$157,0)))-Inputs!$B$2*Inputs!$B$3*(1+Inputs!$B$4)^48))</f>
        <v/>
      </c>
      <c r="AZ109" s="16">
        <f>IF(OR(50&gt;Inputs!$B$5,$B109=""),"",MAX(0,AY109*(1+INDEX('Annual Returns'!$B$4:$B$157,MATCH($A109+49,'Annual Returns'!$A$4:$A$157,0)))-Inputs!$B$2*Inputs!$B$3*(1+Inputs!$B$4)^49))</f>
        <v/>
      </c>
      <c r="BA109" s="16">
        <f>IF(B109="","",INDEX(C109:AZ109,Inputs!$B$5))</f>
        <v/>
      </c>
      <c r="BB109">
        <f>IF(BA109="","",IF(BA109&gt;0,1,0))</f>
        <v/>
      </c>
      <c r="BC109">
        <f>IF(BB109="","",IF(BB109=1,"",MATCH(0,C109:AZ109,0)))</f>
        <v/>
      </c>
    </row>
    <row r="110">
      <c r="A110" t="n">
        <v>1978</v>
      </c>
      <c r="B110" s="16">
        <f>IF(OR($A110+Inputs!$B$5-1&gt;Inputs!$B$7,Inputs!$B$5&gt;50),"",Inputs!$B$2)</f>
        <v/>
      </c>
      <c r="C110" s="16">
        <f>IF(OR(1&gt;Inputs!$B$5,$B110=""),"",MAX(0,B110*(1+INDEX('Annual Returns'!$B$4:$B$157,MATCH($A110+0,'Annual Returns'!$A$4:$A$157,0)))-Inputs!$B$2*Inputs!$B$3*(1+Inputs!$B$4)^0))</f>
        <v/>
      </c>
      <c r="D110" s="16">
        <f>IF(OR(2&gt;Inputs!$B$5,$B110=""),"",MAX(0,C110*(1+INDEX('Annual Returns'!$B$4:$B$157,MATCH($A110+1,'Annual Returns'!$A$4:$A$157,0)))-Inputs!$B$2*Inputs!$B$3*(1+Inputs!$B$4)^1))</f>
        <v/>
      </c>
      <c r="E110" s="16">
        <f>IF(OR(3&gt;Inputs!$B$5,$B110=""),"",MAX(0,D110*(1+INDEX('Annual Returns'!$B$4:$B$157,MATCH($A110+2,'Annual Returns'!$A$4:$A$157,0)))-Inputs!$B$2*Inputs!$B$3*(1+Inputs!$B$4)^2))</f>
        <v/>
      </c>
      <c r="F110" s="16">
        <f>IF(OR(4&gt;Inputs!$B$5,$B110=""),"",MAX(0,E110*(1+INDEX('Annual Returns'!$B$4:$B$157,MATCH($A110+3,'Annual Returns'!$A$4:$A$157,0)))-Inputs!$B$2*Inputs!$B$3*(1+Inputs!$B$4)^3))</f>
        <v/>
      </c>
      <c r="G110" s="16">
        <f>IF(OR(5&gt;Inputs!$B$5,$B110=""),"",MAX(0,F110*(1+INDEX('Annual Returns'!$B$4:$B$157,MATCH($A110+4,'Annual Returns'!$A$4:$A$157,0)))-Inputs!$B$2*Inputs!$B$3*(1+Inputs!$B$4)^4))</f>
        <v/>
      </c>
      <c r="H110" s="16">
        <f>IF(OR(6&gt;Inputs!$B$5,$B110=""),"",MAX(0,G110*(1+INDEX('Annual Returns'!$B$4:$B$157,MATCH($A110+5,'Annual Returns'!$A$4:$A$157,0)))-Inputs!$B$2*Inputs!$B$3*(1+Inputs!$B$4)^5))</f>
        <v/>
      </c>
      <c r="I110" s="16">
        <f>IF(OR(7&gt;Inputs!$B$5,$B110=""),"",MAX(0,H110*(1+INDEX('Annual Returns'!$B$4:$B$157,MATCH($A110+6,'Annual Returns'!$A$4:$A$157,0)))-Inputs!$B$2*Inputs!$B$3*(1+Inputs!$B$4)^6))</f>
        <v/>
      </c>
      <c r="J110" s="16">
        <f>IF(OR(8&gt;Inputs!$B$5,$B110=""),"",MAX(0,I110*(1+INDEX('Annual Returns'!$B$4:$B$157,MATCH($A110+7,'Annual Returns'!$A$4:$A$157,0)))-Inputs!$B$2*Inputs!$B$3*(1+Inputs!$B$4)^7))</f>
        <v/>
      </c>
      <c r="K110" s="16">
        <f>IF(OR(9&gt;Inputs!$B$5,$B110=""),"",MAX(0,J110*(1+INDEX('Annual Returns'!$B$4:$B$157,MATCH($A110+8,'Annual Returns'!$A$4:$A$157,0)))-Inputs!$B$2*Inputs!$B$3*(1+Inputs!$B$4)^8))</f>
        <v/>
      </c>
      <c r="L110" s="16">
        <f>IF(OR(10&gt;Inputs!$B$5,$B110=""),"",MAX(0,K110*(1+INDEX('Annual Returns'!$B$4:$B$157,MATCH($A110+9,'Annual Returns'!$A$4:$A$157,0)))-Inputs!$B$2*Inputs!$B$3*(1+Inputs!$B$4)^9))</f>
        <v/>
      </c>
      <c r="M110" s="16">
        <f>IF(OR(11&gt;Inputs!$B$5,$B110=""),"",MAX(0,L110*(1+INDEX('Annual Returns'!$B$4:$B$157,MATCH($A110+10,'Annual Returns'!$A$4:$A$157,0)))-Inputs!$B$2*Inputs!$B$3*(1+Inputs!$B$4)^10))</f>
        <v/>
      </c>
      <c r="N110" s="16">
        <f>IF(OR(12&gt;Inputs!$B$5,$B110=""),"",MAX(0,M110*(1+INDEX('Annual Returns'!$B$4:$B$157,MATCH($A110+11,'Annual Returns'!$A$4:$A$157,0)))-Inputs!$B$2*Inputs!$B$3*(1+Inputs!$B$4)^11))</f>
        <v/>
      </c>
      <c r="O110" s="16">
        <f>IF(OR(13&gt;Inputs!$B$5,$B110=""),"",MAX(0,N110*(1+INDEX('Annual Returns'!$B$4:$B$157,MATCH($A110+12,'Annual Returns'!$A$4:$A$157,0)))-Inputs!$B$2*Inputs!$B$3*(1+Inputs!$B$4)^12))</f>
        <v/>
      </c>
      <c r="P110" s="16">
        <f>IF(OR(14&gt;Inputs!$B$5,$B110=""),"",MAX(0,O110*(1+INDEX('Annual Returns'!$B$4:$B$157,MATCH($A110+13,'Annual Returns'!$A$4:$A$157,0)))-Inputs!$B$2*Inputs!$B$3*(1+Inputs!$B$4)^13))</f>
        <v/>
      </c>
      <c r="Q110" s="16">
        <f>IF(OR(15&gt;Inputs!$B$5,$B110=""),"",MAX(0,P110*(1+INDEX('Annual Returns'!$B$4:$B$157,MATCH($A110+14,'Annual Returns'!$A$4:$A$157,0)))-Inputs!$B$2*Inputs!$B$3*(1+Inputs!$B$4)^14))</f>
        <v/>
      </c>
      <c r="R110" s="16">
        <f>IF(OR(16&gt;Inputs!$B$5,$B110=""),"",MAX(0,Q110*(1+INDEX('Annual Returns'!$B$4:$B$157,MATCH($A110+15,'Annual Returns'!$A$4:$A$157,0)))-Inputs!$B$2*Inputs!$B$3*(1+Inputs!$B$4)^15))</f>
        <v/>
      </c>
      <c r="S110" s="16">
        <f>IF(OR(17&gt;Inputs!$B$5,$B110=""),"",MAX(0,R110*(1+INDEX('Annual Returns'!$B$4:$B$157,MATCH($A110+16,'Annual Returns'!$A$4:$A$157,0)))-Inputs!$B$2*Inputs!$B$3*(1+Inputs!$B$4)^16))</f>
        <v/>
      </c>
      <c r="T110" s="16">
        <f>IF(OR(18&gt;Inputs!$B$5,$B110=""),"",MAX(0,S110*(1+INDEX('Annual Returns'!$B$4:$B$157,MATCH($A110+17,'Annual Returns'!$A$4:$A$157,0)))-Inputs!$B$2*Inputs!$B$3*(1+Inputs!$B$4)^17))</f>
        <v/>
      </c>
      <c r="U110" s="16">
        <f>IF(OR(19&gt;Inputs!$B$5,$B110=""),"",MAX(0,T110*(1+INDEX('Annual Returns'!$B$4:$B$157,MATCH($A110+18,'Annual Returns'!$A$4:$A$157,0)))-Inputs!$B$2*Inputs!$B$3*(1+Inputs!$B$4)^18))</f>
        <v/>
      </c>
      <c r="V110" s="16">
        <f>IF(OR(20&gt;Inputs!$B$5,$B110=""),"",MAX(0,U110*(1+INDEX('Annual Returns'!$B$4:$B$157,MATCH($A110+19,'Annual Returns'!$A$4:$A$157,0)))-Inputs!$B$2*Inputs!$B$3*(1+Inputs!$B$4)^19))</f>
        <v/>
      </c>
      <c r="W110" s="16">
        <f>IF(OR(21&gt;Inputs!$B$5,$B110=""),"",MAX(0,V110*(1+INDEX('Annual Returns'!$B$4:$B$157,MATCH($A110+20,'Annual Returns'!$A$4:$A$157,0)))-Inputs!$B$2*Inputs!$B$3*(1+Inputs!$B$4)^20))</f>
        <v/>
      </c>
      <c r="X110" s="16">
        <f>IF(OR(22&gt;Inputs!$B$5,$B110=""),"",MAX(0,W110*(1+INDEX('Annual Returns'!$B$4:$B$157,MATCH($A110+21,'Annual Returns'!$A$4:$A$157,0)))-Inputs!$B$2*Inputs!$B$3*(1+Inputs!$B$4)^21))</f>
        <v/>
      </c>
      <c r="Y110" s="16">
        <f>IF(OR(23&gt;Inputs!$B$5,$B110=""),"",MAX(0,X110*(1+INDEX('Annual Returns'!$B$4:$B$157,MATCH($A110+22,'Annual Returns'!$A$4:$A$157,0)))-Inputs!$B$2*Inputs!$B$3*(1+Inputs!$B$4)^22))</f>
        <v/>
      </c>
      <c r="Z110" s="16">
        <f>IF(OR(24&gt;Inputs!$B$5,$B110=""),"",MAX(0,Y110*(1+INDEX('Annual Returns'!$B$4:$B$157,MATCH($A110+23,'Annual Returns'!$A$4:$A$157,0)))-Inputs!$B$2*Inputs!$B$3*(1+Inputs!$B$4)^23))</f>
        <v/>
      </c>
      <c r="AA110" s="16">
        <f>IF(OR(25&gt;Inputs!$B$5,$B110=""),"",MAX(0,Z110*(1+INDEX('Annual Returns'!$B$4:$B$157,MATCH($A110+24,'Annual Returns'!$A$4:$A$157,0)))-Inputs!$B$2*Inputs!$B$3*(1+Inputs!$B$4)^24))</f>
        <v/>
      </c>
      <c r="AB110" s="16">
        <f>IF(OR(26&gt;Inputs!$B$5,$B110=""),"",MAX(0,AA110*(1+INDEX('Annual Returns'!$B$4:$B$157,MATCH($A110+25,'Annual Returns'!$A$4:$A$157,0)))-Inputs!$B$2*Inputs!$B$3*(1+Inputs!$B$4)^25))</f>
        <v/>
      </c>
      <c r="AC110" s="16">
        <f>IF(OR(27&gt;Inputs!$B$5,$B110=""),"",MAX(0,AB110*(1+INDEX('Annual Returns'!$B$4:$B$157,MATCH($A110+26,'Annual Returns'!$A$4:$A$157,0)))-Inputs!$B$2*Inputs!$B$3*(1+Inputs!$B$4)^26))</f>
        <v/>
      </c>
      <c r="AD110" s="16">
        <f>IF(OR(28&gt;Inputs!$B$5,$B110=""),"",MAX(0,AC110*(1+INDEX('Annual Returns'!$B$4:$B$157,MATCH($A110+27,'Annual Returns'!$A$4:$A$157,0)))-Inputs!$B$2*Inputs!$B$3*(1+Inputs!$B$4)^27))</f>
        <v/>
      </c>
      <c r="AE110" s="16">
        <f>IF(OR(29&gt;Inputs!$B$5,$B110=""),"",MAX(0,AD110*(1+INDEX('Annual Returns'!$B$4:$B$157,MATCH($A110+28,'Annual Returns'!$A$4:$A$157,0)))-Inputs!$B$2*Inputs!$B$3*(1+Inputs!$B$4)^28))</f>
        <v/>
      </c>
      <c r="AF110" s="16">
        <f>IF(OR(30&gt;Inputs!$B$5,$B110=""),"",MAX(0,AE110*(1+INDEX('Annual Returns'!$B$4:$B$157,MATCH($A110+29,'Annual Returns'!$A$4:$A$157,0)))-Inputs!$B$2*Inputs!$B$3*(1+Inputs!$B$4)^29))</f>
        <v/>
      </c>
      <c r="AG110" s="16">
        <f>IF(OR(31&gt;Inputs!$B$5,$B110=""),"",MAX(0,AF110*(1+INDEX('Annual Returns'!$B$4:$B$157,MATCH($A110+30,'Annual Returns'!$A$4:$A$157,0)))-Inputs!$B$2*Inputs!$B$3*(1+Inputs!$B$4)^30))</f>
        <v/>
      </c>
      <c r="AH110" s="16">
        <f>IF(OR(32&gt;Inputs!$B$5,$B110=""),"",MAX(0,AG110*(1+INDEX('Annual Returns'!$B$4:$B$157,MATCH($A110+31,'Annual Returns'!$A$4:$A$157,0)))-Inputs!$B$2*Inputs!$B$3*(1+Inputs!$B$4)^31))</f>
        <v/>
      </c>
      <c r="AI110" s="16">
        <f>IF(OR(33&gt;Inputs!$B$5,$B110=""),"",MAX(0,AH110*(1+INDEX('Annual Returns'!$B$4:$B$157,MATCH($A110+32,'Annual Returns'!$A$4:$A$157,0)))-Inputs!$B$2*Inputs!$B$3*(1+Inputs!$B$4)^32))</f>
        <v/>
      </c>
      <c r="AJ110" s="16">
        <f>IF(OR(34&gt;Inputs!$B$5,$B110=""),"",MAX(0,AI110*(1+INDEX('Annual Returns'!$B$4:$B$157,MATCH($A110+33,'Annual Returns'!$A$4:$A$157,0)))-Inputs!$B$2*Inputs!$B$3*(1+Inputs!$B$4)^33))</f>
        <v/>
      </c>
      <c r="AK110" s="16">
        <f>IF(OR(35&gt;Inputs!$B$5,$B110=""),"",MAX(0,AJ110*(1+INDEX('Annual Returns'!$B$4:$B$157,MATCH($A110+34,'Annual Returns'!$A$4:$A$157,0)))-Inputs!$B$2*Inputs!$B$3*(1+Inputs!$B$4)^34))</f>
        <v/>
      </c>
      <c r="AL110" s="16">
        <f>IF(OR(36&gt;Inputs!$B$5,$B110=""),"",MAX(0,AK110*(1+INDEX('Annual Returns'!$B$4:$B$157,MATCH($A110+35,'Annual Returns'!$A$4:$A$157,0)))-Inputs!$B$2*Inputs!$B$3*(1+Inputs!$B$4)^35))</f>
        <v/>
      </c>
      <c r="AM110" s="16">
        <f>IF(OR(37&gt;Inputs!$B$5,$B110=""),"",MAX(0,AL110*(1+INDEX('Annual Returns'!$B$4:$B$157,MATCH($A110+36,'Annual Returns'!$A$4:$A$157,0)))-Inputs!$B$2*Inputs!$B$3*(1+Inputs!$B$4)^36))</f>
        <v/>
      </c>
      <c r="AN110" s="16">
        <f>IF(OR(38&gt;Inputs!$B$5,$B110=""),"",MAX(0,AM110*(1+INDEX('Annual Returns'!$B$4:$B$157,MATCH($A110+37,'Annual Returns'!$A$4:$A$157,0)))-Inputs!$B$2*Inputs!$B$3*(1+Inputs!$B$4)^37))</f>
        <v/>
      </c>
      <c r="AO110" s="16">
        <f>IF(OR(39&gt;Inputs!$B$5,$B110=""),"",MAX(0,AN110*(1+INDEX('Annual Returns'!$B$4:$B$157,MATCH($A110+38,'Annual Returns'!$A$4:$A$157,0)))-Inputs!$B$2*Inputs!$B$3*(1+Inputs!$B$4)^38))</f>
        <v/>
      </c>
      <c r="AP110" s="16">
        <f>IF(OR(40&gt;Inputs!$B$5,$B110=""),"",MAX(0,AO110*(1+INDEX('Annual Returns'!$B$4:$B$157,MATCH($A110+39,'Annual Returns'!$A$4:$A$157,0)))-Inputs!$B$2*Inputs!$B$3*(1+Inputs!$B$4)^39))</f>
        <v/>
      </c>
      <c r="AQ110" s="16">
        <f>IF(OR(41&gt;Inputs!$B$5,$B110=""),"",MAX(0,AP110*(1+INDEX('Annual Returns'!$B$4:$B$157,MATCH($A110+40,'Annual Returns'!$A$4:$A$157,0)))-Inputs!$B$2*Inputs!$B$3*(1+Inputs!$B$4)^40))</f>
        <v/>
      </c>
      <c r="AR110" s="16">
        <f>IF(OR(42&gt;Inputs!$B$5,$B110=""),"",MAX(0,AQ110*(1+INDEX('Annual Returns'!$B$4:$B$157,MATCH($A110+41,'Annual Returns'!$A$4:$A$157,0)))-Inputs!$B$2*Inputs!$B$3*(1+Inputs!$B$4)^41))</f>
        <v/>
      </c>
      <c r="AS110" s="16">
        <f>IF(OR(43&gt;Inputs!$B$5,$B110=""),"",MAX(0,AR110*(1+INDEX('Annual Returns'!$B$4:$B$157,MATCH($A110+42,'Annual Returns'!$A$4:$A$157,0)))-Inputs!$B$2*Inputs!$B$3*(1+Inputs!$B$4)^42))</f>
        <v/>
      </c>
      <c r="AT110" s="16">
        <f>IF(OR(44&gt;Inputs!$B$5,$B110=""),"",MAX(0,AS110*(1+INDEX('Annual Returns'!$B$4:$B$157,MATCH($A110+43,'Annual Returns'!$A$4:$A$157,0)))-Inputs!$B$2*Inputs!$B$3*(1+Inputs!$B$4)^43))</f>
        <v/>
      </c>
      <c r="AU110" s="16">
        <f>IF(OR(45&gt;Inputs!$B$5,$B110=""),"",MAX(0,AT110*(1+INDEX('Annual Returns'!$B$4:$B$157,MATCH($A110+44,'Annual Returns'!$A$4:$A$157,0)))-Inputs!$B$2*Inputs!$B$3*(1+Inputs!$B$4)^44))</f>
        <v/>
      </c>
      <c r="AV110" s="16">
        <f>IF(OR(46&gt;Inputs!$B$5,$B110=""),"",MAX(0,AU110*(1+INDEX('Annual Returns'!$B$4:$B$157,MATCH($A110+45,'Annual Returns'!$A$4:$A$157,0)))-Inputs!$B$2*Inputs!$B$3*(1+Inputs!$B$4)^45))</f>
        <v/>
      </c>
      <c r="AW110" s="16">
        <f>IF(OR(47&gt;Inputs!$B$5,$B110=""),"",MAX(0,AV110*(1+INDEX('Annual Returns'!$B$4:$B$157,MATCH($A110+46,'Annual Returns'!$A$4:$A$157,0)))-Inputs!$B$2*Inputs!$B$3*(1+Inputs!$B$4)^46))</f>
        <v/>
      </c>
      <c r="AX110" s="16">
        <f>IF(OR(48&gt;Inputs!$B$5,$B110=""),"",MAX(0,AW110*(1+INDEX('Annual Returns'!$B$4:$B$157,MATCH($A110+47,'Annual Returns'!$A$4:$A$157,0)))-Inputs!$B$2*Inputs!$B$3*(1+Inputs!$B$4)^47))</f>
        <v/>
      </c>
      <c r="AY110" s="16">
        <f>IF(OR(49&gt;Inputs!$B$5,$B110=""),"",MAX(0,AX110*(1+INDEX('Annual Returns'!$B$4:$B$157,MATCH($A110+48,'Annual Returns'!$A$4:$A$157,0)))-Inputs!$B$2*Inputs!$B$3*(1+Inputs!$B$4)^48))</f>
        <v/>
      </c>
      <c r="AZ110" s="16">
        <f>IF(OR(50&gt;Inputs!$B$5,$B110=""),"",MAX(0,AY110*(1+INDEX('Annual Returns'!$B$4:$B$157,MATCH($A110+49,'Annual Returns'!$A$4:$A$157,0)))-Inputs!$B$2*Inputs!$B$3*(1+Inputs!$B$4)^49))</f>
        <v/>
      </c>
      <c r="BA110" s="16">
        <f>IF(B110="","",INDEX(C110:AZ110,Inputs!$B$5))</f>
        <v/>
      </c>
      <c r="BB110">
        <f>IF(BA110="","",IF(BA110&gt;0,1,0))</f>
        <v/>
      </c>
      <c r="BC110">
        <f>IF(BB110="","",IF(BB110=1,"",MATCH(0,C110:AZ110,0)))</f>
        <v/>
      </c>
    </row>
    <row r="111">
      <c r="A111" t="n">
        <v>1979</v>
      </c>
      <c r="B111" s="16">
        <f>IF(OR($A111+Inputs!$B$5-1&gt;Inputs!$B$7,Inputs!$B$5&gt;50),"",Inputs!$B$2)</f>
        <v/>
      </c>
      <c r="C111" s="16">
        <f>IF(OR(1&gt;Inputs!$B$5,$B111=""),"",MAX(0,B111*(1+INDEX('Annual Returns'!$B$4:$B$157,MATCH($A111+0,'Annual Returns'!$A$4:$A$157,0)))-Inputs!$B$2*Inputs!$B$3*(1+Inputs!$B$4)^0))</f>
        <v/>
      </c>
      <c r="D111" s="16">
        <f>IF(OR(2&gt;Inputs!$B$5,$B111=""),"",MAX(0,C111*(1+INDEX('Annual Returns'!$B$4:$B$157,MATCH($A111+1,'Annual Returns'!$A$4:$A$157,0)))-Inputs!$B$2*Inputs!$B$3*(1+Inputs!$B$4)^1))</f>
        <v/>
      </c>
      <c r="E111" s="16">
        <f>IF(OR(3&gt;Inputs!$B$5,$B111=""),"",MAX(0,D111*(1+INDEX('Annual Returns'!$B$4:$B$157,MATCH($A111+2,'Annual Returns'!$A$4:$A$157,0)))-Inputs!$B$2*Inputs!$B$3*(1+Inputs!$B$4)^2))</f>
        <v/>
      </c>
      <c r="F111" s="16">
        <f>IF(OR(4&gt;Inputs!$B$5,$B111=""),"",MAX(0,E111*(1+INDEX('Annual Returns'!$B$4:$B$157,MATCH($A111+3,'Annual Returns'!$A$4:$A$157,0)))-Inputs!$B$2*Inputs!$B$3*(1+Inputs!$B$4)^3))</f>
        <v/>
      </c>
      <c r="G111" s="16">
        <f>IF(OR(5&gt;Inputs!$B$5,$B111=""),"",MAX(0,F111*(1+INDEX('Annual Returns'!$B$4:$B$157,MATCH($A111+4,'Annual Returns'!$A$4:$A$157,0)))-Inputs!$B$2*Inputs!$B$3*(1+Inputs!$B$4)^4))</f>
        <v/>
      </c>
      <c r="H111" s="16">
        <f>IF(OR(6&gt;Inputs!$B$5,$B111=""),"",MAX(0,G111*(1+INDEX('Annual Returns'!$B$4:$B$157,MATCH($A111+5,'Annual Returns'!$A$4:$A$157,0)))-Inputs!$B$2*Inputs!$B$3*(1+Inputs!$B$4)^5))</f>
        <v/>
      </c>
      <c r="I111" s="16">
        <f>IF(OR(7&gt;Inputs!$B$5,$B111=""),"",MAX(0,H111*(1+INDEX('Annual Returns'!$B$4:$B$157,MATCH($A111+6,'Annual Returns'!$A$4:$A$157,0)))-Inputs!$B$2*Inputs!$B$3*(1+Inputs!$B$4)^6))</f>
        <v/>
      </c>
      <c r="J111" s="16">
        <f>IF(OR(8&gt;Inputs!$B$5,$B111=""),"",MAX(0,I111*(1+INDEX('Annual Returns'!$B$4:$B$157,MATCH($A111+7,'Annual Returns'!$A$4:$A$157,0)))-Inputs!$B$2*Inputs!$B$3*(1+Inputs!$B$4)^7))</f>
        <v/>
      </c>
      <c r="K111" s="16">
        <f>IF(OR(9&gt;Inputs!$B$5,$B111=""),"",MAX(0,J111*(1+INDEX('Annual Returns'!$B$4:$B$157,MATCH($A111+8,'Annual Returns'!$A$4:$A$157,0)))-Inputs!$B$2*Inputs!$B$3*(1+Inputs!$B$4)^8))</f>
        <v/>
      </c>
      <c r="L111" s="16">
        <f>IF(OR(10&gt;Inputs!$B$5,$B111=""),"",MAX(0,K111*(1+INDEX('Annual Returns'!$B$4:$B$157,MATCH($A111+9,'Annual Returns'!$A$4:$A$157,0)))-Inputs!$B$2*Inputs!$B$3*(1+Inputs!$B$4)^9))</f>
        <v/>
      </c>
      <c r="M111" s="16">
        <f>IF(OR(11&gt;Inputs!$B$5,$B111=""),"",MAX(0,L111*(1+INDEX('Annual Returns'!$B$4:$B$157,MATCH($A111+10,'Annual Returns'!$A$4:$A$157,0)))-Inputs!$B$2*Inputs!$B$3*(1+Inputs!$B$4)^10))</f>
        <v/>
      </c>
      <c r="N111" s="16">
        <f>IF(OR(12&gt;Inputs!$B$5,$B111=""),"",MAX(0,M111*(1+INDEX('Annual Returns'!$B$4:$B$157,MATCH($A111+11,'Annual Returns'!$A$4:$A$157,0)))-Inputs!$B$2*Inputs!$B$3*(1+Inputs!$B$4)^11))</f>
        <v/>
      </c>
      <c r="O111" s="16">
        <f>IF(OR(13&gt;Inputs!$B$5,$B111=""),"",MAX(0,N111*(1+INDEX('Annual Returns'!$B$4:$B$157,MATCH($A111+12,'Annual Returns'!$A$4:$A$157,0)))-Inputs!$B$2*Inputs!$B$3*(1+Inputs!$B$4)^12))</f>
        <v/>
      </c>
      <c r="P111" s="16">
        <f>IF(OR(14&gt;Inputs!$B$5,$B111=""),"",MAX(0,O111*(1+INDEX('Annual Returns'!$B$4:$B$157,MATCH($A111+13,'Annual Returns'!$A$4:$A$157,0)))-Inputs!$B$2*Inputs!$B$3*(1+Inputs!$B$4)^13))</f>
        <v/>
      </c>
      <c r="Q111" s="16">
        <f>IF(OR(15&gt;Inputs!$B$5,$B111=""),"",MAX(0,P111*(1+INDEX('Annual Returns'!$B$4:$B$157,MATCH($A111+14,'Annual Returns'!$A$4:$A$157,0)))-Inputs!$B$2*Inputs!$B$3*(1+Inputs!$B$4)^14))</f>
        <v/>
      </c>
      <c r="R111" s="16">
        <f>IF(OR(16&gt;Inputs!$B$5,$B111=""),"",MAX(0,Q111*(1+INDEX('Annual Returns'!$B$4:$B$157,MATCH($A111+15,'Annual Returns'!$A$4:$A$157,0)))-Inputs!$B$2*Inputs!$B$3*(1+Inputs!$B$4)^15))</f>
        <v/>
      </c>
      <c r="S111" s="16">
        <f>IF(OR(17&gt;Inputs!$B$5,$B111=""),"",MAX(0,R111*(1+INDEX('Annual Returns'!$B$4:$B$157,MATCH($A111+16,'Annual Returns'!$A$4:$A$157,0)))-Inputs!$B$2*Inputs!$B$3*(1+Inputs!$B$4)^16))</f>
        <v/>
      </c>
      <c r="T111" s="16">
        <f>IF(OR(18&gt;Inputs!$B$5,$B111=""),"",MAX(0,S111*(1+INDEX('Annual Returns'!$B$4:$B$157,MATCH($A111+17,'Annual Returns'!$A$4:$A$157,0)))-Inputs!$B$2*Inputs!$B$3*(1+Inputs!$B$4)^17))</f>
        <v/>
      </c>
      <c r="U111" s="16">
        <f>IF(OR(19&gt;Inputs!$B$5,$B111=""),"",MAX(0,T111*(1+INDEX('Annual Returns'!$B$4:$B$157,MATCH($A111+18,'Annual Returns'!$A$4:$A$157,0)))-Inputs!$B$2*Inputs!$B$3*(1+Inputs!$B$4)^18))</f>
        <v/>
      </c>
      <c r="V111" s="16">
        <f>IF(OR(20&gt;Inputs!$B$5,$B111=""),"",MAX(0,U111*(1+INDEX('Annual Returns'!$B$4:$B$157,MATCH($A111+19,'Annual Returns'!$A$4:$A$157,0)))-Inputs!$B$2*Inputs!$B$3*(1+Inputs!$B$4)^19))</f>
        <v/>
      </c>
      <c r="W111" s="16">
        <f>IF(OR(21&gt;Inputs!$B$5,$B111=""),"",MAX(0,V111*(1+INDEX('Annual Returns'!$B$4:$B$157,MATCH($A111+20,'Annual Returns'!$A$4:$A$157,0)))-Inputs!$B$2*Inputs!$B$3*(1+Inputs!$B$4)^20))</f>
        <v/>
      </c>
      <c r="X111" s="16">
        <f>IF(OR(22&gt;Inputs!$B$5,$B111=""),"",MAX(0,W111*(1+INDEX('Annual Returns'!$B$4:$B$157,MATCH($A111+21,'Annual Returns'!$A$4:$A$157,0)))-Inputs!$B$2*Inputs!$B$3*(1+Inputs!$B$4)^21))</f>
        <v/>
      </c>
      <c r="Y111" s="16">
        <f>IF(OR(23&gt;Inputs!$B$5,$B111=""),"",MAX(0,X111*(1+INDEX('Annual Returns'!$B$4:$B$157,MATCH($A111+22,'Annual Returns'!$A$4:$A$157,0)))-Inputs!$B$2*Inputs!$B$3*(1+Inputs!$B$4)^22))</f>
        <v/>
      </c>
      <c r="Z111" s="16">
        <f>IF(OR(24&gt;Inputs!$B$5,$B111=""),"",MAX(0,Y111*(1+INDEX('Annual Returns'!$B$4:$B$157,MATCH($A111+23,'Annual Returns'!$A$4:$A$157,0)))-Inputs!$B$2*Inputs!$B$3*(1+Inputs!$B$4)^23))</f>
        <v/>
      </c>
      <c r="AA111" s="16">
        <f>IF(OR(25&gt;Inputs!$B$5,$B111=""),"",MAX(0,Z111*(1+INDEX('Annual Returns'!$B$4:$B$157,MATCH($A111+24,'Annual Returns'!$A$4:$A$157,0)))-Inputs!$B$2*Inputs!$B$3*(1+Inputs!$B$4)^24))</f>
        <v/>
      </c>
      <c r="AB111" s="16">
        <f>IF(OR(26&gt;Inputs!$B$5,$B111=""),"",MAX(0,AA111*(1+INDEX('Annual Returns'!$B$4:$B$157,MATCH($A111+25,'Annual Returns'!$A$4:$A$157,0)))-Inputs!$B$2*Inputs!$B$3*(1+Inputs!$B$4)^25))</f>
        <v/>
      </c>
      <c r="AC111" s="16">
        <f>IF(OR(27&gt;Inputs!$B$5,$B111=""),"",MAX(0,AB111*(1+INDEX('Annual Returns'!$B$4:$B$157,MATCH($A111+26,'Annual Returns'!$A$4:$A$157,0)))-Inputs!$B$2*Inputs!$B$3*(1+Inputs!$B$4)^26))</f>
        <v/>
      </c>
      <c r="AD111" s="16">
        <f>IF(OR(28&gt;Inputs!$B$5,$B111=""),"",MAX(0,AC111*(1+INDEX('Annual Returns'!$B$4:$B$157,MATCH($A111+27,'Annual Returns'!$A$4:$A$157,0)))-Inputs!$B$2*Inputs!$B$3*(1+Inputs!$B$4)^27))</f>
        <v/>
      </c>
      <c r="AE111" s="16">
        <f>IF(OR(29&gt;Inputs!$B$5,$B111=""),"",MAX(0,AD111*(1+INDEX('Annual Returns'!$B$4:$B$157,MATCH($A111+28,'Annual Returns'!$A$4:$A$157,0)))-Inputs!$B$2*Inputs!$B$3*(1+Inputs!$B$4)^28))</f>
        <v/>
      </c>
      <c r="AF111" s="16">
        <f>IF(OR(30&gt;Inputs!$B$5,$B111=""),"",MAX(0,AE111*(1+INDEX('Annual Returns'!$B$4:$B$157,MATCH($A111+29,'Annual Returns'!$A$4:$A$157,0)))-Inputs!$B$2*Inputs!$B$3*(1+Inputs!$B$4)^29))</f>
        <v/>
      </c>
      <c r="AG111" s="16">
        <f>IF(OR(31&gt;Inputs!$B$5,$B111=""),"",MAX(0,AF111*(1+INDEX('Annual Returns'!$B$4:$B$157,MATCH($A111+30,'Annual Returns'!$A$4:$A$157,0)))-Inputs!$B$2*Inputs!$B$3*(1+Inputs!$B$4)^30))</f>
        <v/>
      </c>
      <c r="AH111" s="16">
        <f>IF(OR(32&gt;Inputs!$B$5,$B111=""),"",MAX(0,AG111*(1+INDEX('Annual Returns'!$B$4:$B$157,MATCH($A111+31,'Annual Returns'!$A$4:$A$157,0)))-Inputs!$B$2*Inputs!$B$3*(1+Inputs!$B$4)^31))</f>
        <v/>
      </c>
      <c r="AI111" s="16">
        <f>IF(OR(33&gt;Inputs!$B$5,$B111=""),"",MAX(0,AH111*(1+INDEX('Annual Returns'!$B$4:$B$157,MATCH($A111+32,'Annual Returns'!$A$4:$A$157,0)))-Inputs!$B$2*Inputs!$B$3*(1+Inputs!$B$4)^32))</f>
        <v/>
      </c>
      <c r="AJ111" s="16">
        <f>IF(OR(34&gt;Inputs!$B$5,$B111=""),"",MAX(0,AI111*(1+INDEX('Annual Returns'!$B$4:$B$157,MATCH($A111+33,'Annual Returns'!$A$4:$A$157,0)))-Inputs!$B$2*Inputs!$B$3*(1+Inputs!$B$4)^33))</f>
        <v/>
      </c>
      <c r="AK111" s="16">
        <f>IF(OR(35&gt;Inputs!$B$5,$B111=""),"",MAX(0,AJ111*(1+INDEX('Annual Returns'!$B$4:$B$157,MATCH($A111+34,'Annual Returns'!$A$4:$A$157,0)))-Inputs!$B$2*Inputs!$B$3*(1+Inputs!$B$4)^34))</f>
        <v/>
      </c>
      <c r="AL111" s="16">
        <f>IF(OR(36&gt;Inputs!$B$5,$B111=""),"",MAX(0,AK111*(1+INDEX('Annual Returns'!$B$4:$B$157,MATCH($A111+35,'Annual Returns'!$A$4:$A$157,0)))-Inputs!$B$2*Inputs!$B$3*(1+Inputs!$B$4)^35))</f>
        <v/>
      </c>
      <c r="AM111" s="16">
        <f>IF(OR(37&gt;Inputs!$B$5,$B111=""),"",MAX(0,AL111*(1+INDEX('Annual Returns'!$B$4:$B$157,MATCH($A111+36,'Annual Returns'!$A$4:$A$157,0)))-Inputs!$B$2*Inputs!$B$3*(1+Inputs!$B$4)^36))</f>
        <v/>
      </c>
      <c r="AN111" s="16">
        <f>IF(OR(38&gt;Inputs!$B$5,$B111=""),"",MAX(0,AM111*(1+INDEX('Annual Returns'!$B$4:$B$157,MATCH($A111+37,'Annual Returns'!$A$4:$A$157,0)))-Inputs!$B$2*Inputs!$B$3*(1+Inputs!$B$4)^37))</f>
        <v/>
      </c>
      <c r="AO111" s="16">
        <f>IF(OR(39&gt;Inputs!$B$5,$B111=""),"",MAX(0,AN111*(1+INDEX('Annual Returns'!$B$4:$B$157,MATCH($A111+38,'Annual Returns'!$A$4:$A$157,0)))-Inputs!$B$2*Inputs!$B$3*(1+Inputs!$B$4)^38))</f>
        <v/>
      </c>
      <c r="AP111" s="16">
        <f>IF(OR(40&gt;Inputs!$B$5,$B111=""),"",MAX(0,AO111*(1+INDEX('Annual Returns'!$B$4:$B$157,MATCH($A111+39,'Annual Returns'!$A$4:$A$157,0)))-Inputs!$B$2*Inputs!$B$3*(1+Inputs!$B$4)^39))</f>
        <v/>
      </c>
      <c r="AQ111" s="16">
        <f>IF(OR(41&gt;Inputs!$B$5,$B111=""),"",MAX(0,AP111*(1+INDEX('Annual Returns'!$B$4:$B$157,MATCH($A111+40,'Annual Returns'!$A$4:$A$157,0)))-Inputs!$B$2*Inputs!$B$3*(1+Inputs!$B$4)^40))</f>
        <v/>
      </c>
      <c r="AR111" s="16">
        <f>IF(OR(42&gt;Inputs!$B$5,$B111=""),"",MAX(0,AQ111*(1+INDEX('Annual Returns'!$B$4:$B$157,MATCH($A111+41,'Annual Returns'!$A$4:$A$157,0)))-Inputs!$B$2*Inputs!$B$3*(1+Inputs!$B$4)^41))</f>
        <v/>
      </c>
      <c r="AS111" s="16">
        <f>IF(OR(43&gt;Inputs!$B$5,$B111=""),"",MAX(0,AR111*(1+INDEX('Annual Returns'!$B$4:$B$157,MATCH($A111+42,'Annual Returns'!$A$4:$A$157,0)))-Inputs!$B$2*Inputs!$B$3*(1+Inputs!$B$4)^42))</f>
        <v/>
      </c>
      <c r="AT111" s="16">
        <f>IF(OR(44&gt;Inputs!$B$5,$B111=""),"",MAX(0,AS111*(1+INDEX('Annual Returns'!$B$4:$B$157,MATCH($A111+43,'Annual Returns'!$A$4:$A$157,0)))-Inputs!$B$2*Inputs!$B$3*(1+Inputs!$B$4)^43))</f>
        <v/>
      </c>
      <c r="AU111" s="16">
        <f>IF(OR(45&gt;Inputs!$B$5,$B111=""),"",MAX(0,AT111*(1+INDEX('Annual Returns'!$B$4:$B$157,MATCH($A111+44,'Annual Returns'!$A$4:$A$157,0)))-Inputs!$B$2*Inputs!$B$3*(1+Inputs!$B$4)^44))</f>
        <v/>
      </c>
      <c r="AV111" s="16">
        <f>IF(OR(46&gt;Inputs!$B$5,$B111=""),"",MAX(0,AU111*(1+INDEX('Annual Returns'!$B$4:$B$157,MATCH($A111+45,'Annual Returns'!$A$4:$A$157,0)))-Inputs!$B$2*Inputs!$B$3*(1+Inputs!$B$4)^45))</f>
        <v/>
      </c>
      <c r="AW111" s="16">
        <f>IF(OR(47&gt;Inputs!$B$5,$B111=""),"",MAX(0,AV111*(1+INDEX('Annual Returns'!$B$4:$B$157,MATCH($A111+46,'Annual Returns'!$A$4:$A$157,0)))-Inputs!$B$2*Inputs!$B$3*(1+Inputs!$B$4)^46))</f>
        <v/>
      </c>
      <c r="AX111" s="16">
        <f>IF(OR(48&gt;Inputs!$B$5,$B111=""),"",MAX(0,AW111*(1+INDEX('Annual Returns'!$B$4:$B$157,MATCH($A111+47,'Annual Returns'!$A$4:$A$157,0)))-Inputs!$B$2*Inputs!$B$3*(1+Inputs!$B$4)^47))</f>
        <v/>
      </c>
      <c r="AY111" s="16">
        <f>IF(OR(49&gt;Inputs!$B$5,$B111=""),"",MAX(0,AX111*(1+INDEX('Annual Returns'!$B$4:$B$157,MATCH($A111+48,'Annual Returns'!$A$4:$A$157,0)))-Inputs!$B$2*Inputs!$B$3*(1+Inputs!$B$4)^48))</f>
        <v/>
      </c>
      <c r="AZ111" s="16">
        <f>IF(OR(50&gt;Inputs!$B$5,$B111=""),"",MAX(0,AY111*(1+INDEX('Annual Returns'!$B$4:$B$157,MATCH($A111+49,'Annual Returns'!$A$4:$A$157,0)))-Inputs!$B$2*Inputs!$B$3*(1+Inputs!$B$4)^49))</f>
        <v/>
      </c>
      <c r="BA111" s="16">
        <f>IF(B111="","",INDEX(C111:AZ111,Inputs!$B$5))</f>
        <v/>
      </c>
      <c r="BB111">
        <f>IF(BA111="","",IF(BA111&gt;0,1,0))</f>
        <v/>
      </c>
      <c r="BC111">
        <f>IF(BB111="","",IF(BB111=1,"",MATCH(0,C111:AZ111,0)))</f>
        <v/>
      </c>
    </row>
    <row r="112">
      <c r="A112" t="n">
        <v>1980</v>
      </c>
      <c r="B112" s="16">
        <f>IF(OR($A112+Inputs!$B$5-1&gt;Inputs!$B$7,Inputs!$B$5&gt;50),"",Inputs!$B$2)</f>
        <v/>
      </c>
      <c r="C112" s="16">
        <f>IF(OR(1&gt;Inputs!$B$5,$B112=""),"",MAX(0,B112*(1+INDEX('Annual Returns'!$B$4:$B$157,MATCH($A112+0,'Annual Returns'!$A$4:$A$157,0)))-Inputs!$B$2*Inputs!$B$3*(1+Inputs!$B$4)^0))</f>
        <v/>
      </c>
      <c r="D112" s="16">
        <f>IF(OR(2&gt;Inputs!$B$5,$B112=""),"",MAX(0,C112*(1+INDEX('Annual Returns'!$B$4:$B$157,MATCH($A112+1,'Annual Returns'!$A$4:$A$157,0)))-Inputs!$B$2*Inputs!$B$3*(1+Inputs!$B$4)^1))</f>
        <v/>
      </c>
      <c r="E112" s="16">
        <f>IF(OR(3&gt;Inputs!$B$5,$B112=""),"",MAX(0,D112*(1+INDEX('Annual Returns'!$B$4:$B$157,MATCH($A112+2,'Annual Returns'!$A$4:$A$157,0)))-Inputs!$B$2*Inputs!$B$3*(1+Inputs!$B$4)^2))</f>
        <v/>
      </c>
      <c r="F112" s="16">
        <f>IF(OR(4&gt;Inputs!$B$5,$B112=""),"",MAX(0,E112*(1+INDEX('Annual Returns'!$B$4:$B$157,MATCH($A112+3,'Annual Returns'!$A$4:$A$157,0)))-Inputs!$B$2*Inputs!$B$3*(1+Inputs!$B$4)^3))</f>
        <v/>
      </c>
      <c r="G112" s="16">
        <f>IF(OR(5&gt;Inputs!$B$5,$B112=""),"",MAX(0,F112*(1+INDEX('Annual Returns'!$B$4:$B$157,MATCH($A112+4,'Annual Returns'!$A$4:$A$157,0)))-Inputs!$B$2*Inputs!$B$3*(1+Inputs!$B$4)^4))</f>
        <v/>
      </c>
      <c r="H112" s="16">
        <f>IF(OR(6&gt;Inputs!$B$5,$B112=""),"",MAX(0,G112*(1+INDEX('Annual Returns'!$B$4:$B$157,MATCH($A112+5,'Annual Returns'!$A$4:$A$157,0)))-Inputs!$B$2*Inputs!$B$3*(1+Inputs!$B$4)^5))</f>
        <v/>
      </c>
      <c r="I112" s="16">
        <f>IF(OR(7&gt;Inputs!$B$5,$B112=""),"",MAX(0,H112*(1+INDEX('Annual Returns'!$B$4:$B$157,MATCH($A112+6,'Annual Returns'!$A$4:$A$157,0)))-Inputs!$B$2*Inputs!$B$3*(1+Inputs!$B$4)^6))</f>
        <v/>
      </c>
      <c r="J112" s="16">
        <f>IF(OR(8&gt;Inputs!$B$5,$B112=""),"",MAX(0,I112*(1+INDEX('Annual Returns'!$B$4:$B$157,MATCH($A112+7,'Annual Returns'!$A$4:$A$157,0)))-Inputs!$B$2*Inputs!$B$3*(1+Inputs!$B$4)^7))</f>
        <v/>
      </c>
      <c r="K112" s="16">
        <f>IF(OR(9&gt;Inputs!$B$5,$B112=""),"",MAX(0,J112*(1+INDEX('Annual Returns'!$B$4:$B$157,MATCH($A112+8,'Annual Returns'!$A$4:$A$157,0)))-Inputs!$B$2*Inputs!$B$3*(1+Inputs!$B$4)^8))</f>
        <v/>
      </c>
      <c r="L112" s="16">
        <f>IF(OR(10&gt;Inputs!$B$5,$B112=""),"",MAX(0,K112*(1+INDEX('Annual Returns'!$B$4:$B$157,MATCH($A112+9,'Annual Returns'!$A$4:$A$157,0)))-Inputs!$B$2*Inputs!$B$3*(1+Inputs!$B$4)^9))</f>
        <v/>
      </c>
      <c r="M112" s="16">
        <f>IF(OR(11&gt;Inputs!$B$5,$B112=""),"",MAX(0,L112*(1+INDEX('Annual Returns'!$B$4:$B$157,MATCH($A112+10,'Annual Returns'!$A$4:$A$157,0)))-Inputs!$B$2*Inputs!$B$3*(1+Inputs!$B$4)^10))</f>
        <v/>
      </c>
      <c r="N112" s="16">
        <f>IF(OR(12&gt;Inputs!$B$5,$B112=""),"",MAX(0,M112*(1+INDEX('Annual Returns'!$B$4:$B$157,MATCH($A112+11,'Annual Returns'!$A$4:$A$157,0)))-Inputs!$B$2*Inputs!$B$3*(1+Inputs!$B$4)^11))</f>
        <v/>
      </c>
      <c r="O112" s="16">
        <f>IF(OR(13&gt;Inputs!$B$5,$B112=""),"",MAX(0,N112*(1+INDEX('Annual Returns'!$B$4:$B$157,MATCH($A112+12,'Annual Returns'!$A$4:$A$157,0)))-Inputs!$B$2*Inputs!$B$3*(1+Inputs!$B$4)^12))</f>
        <v/>
      </c>
      <c r="P112" s="16">
        <f>IF(OR(14&gt;Inputs!$B$5,$B112=""),"",MAX(0,O112*(1+INDEX('Annual Returns'!$B$4:$B$157,MATCH($A112+13,'Annual Returns'!$A$4:$A$157,0)))-Inputs!$B$2*Inputs!$B$3*(1+Inputs!$B$4)^13))</f>
        <v/>
      </c>
      <c r="Q112" s="16">
        <f>IF(OR(15&gt;Inputs!$B$5,$B112=""),"",MAX(0,P112*(1+INDEX('Annual Returns'!$B$4:$B$157,MATCH($A112+14,'Annual Returns'!$A$4:$A$157,0)))-Inputs!$B$2*Inputs!$B$3*(1+Inputs!$B$4)^14))</f>
        <v/>
      </c>
      <c r="R112" s="16">
        <f>IF(OR(16&gt;Inputs!$B$5,$B112=""),"",MAX(0,Q112*(1+INDEX('Annual Returns'!$B$4:$B$157,MATCH($A112+15,'Annual Returns'!$A$4:$A$157,0)))-Inputs!$B$2*Inputs!$B$3*(1+Inputs!$B$4)^15))</f>
        <v/>
      </c>
      <c r="S112" s="16">
        <f>IF(OR(17&gt;Inputs!$B$5,$B112=""),"",MAX(0,R112*(1+INDEX('Annual Returns'!$B$4:$B$157,MATCH($A112+16,'Annual Returns'!$A$4:$A$157,0)))-Inputs!$B$2*Inputs!$B$3*(1+Inputs!$B$4)^16))</f>
        <v/>
      </c>
      <c r="T112" s="16">
        <f>IF(OR(18&gt;Inputs!$B$5,$B112=""),"",MAX(0,S112*(1+INDEX('Annual Returns'!$B$4:$B$157,MATCH($A112+17,'Annual Returns'!$A$4:$A$157,0)))-Inputs!$B$2*Inputs!$B$3*(1+Inputs!$B$4)^17))</f>
        <v/>
      </c>
      <c r="U112" s="16">
        <f>IF(OR(19&gt;Inputs!$B$5,$B112=""),"",MAX(0,T112*(1+INDEX('Annual Returns'!$B$4:$B$157,MATCH($A112+18,'Annual Returns'!$A$4:$A$157,0)))-Inputs!$B$2*Inputs!$B$3*(1+Inputs!$B$4)^18))</f>
        <v/>
      </c>
      <c r="V112" s="16">
        <f>IF(OR(20&gt;Inputs!$B$5,$B112=""),"",MAX(0,U112*(1+INDEX('Annual Returns'!$B$4:$B$157,MATCH($A112+19,'Annual Returns'!$A$4:$A$157,0)))-Inputs!$B$2*Inputs!$B$3*(1+Inputs!$B$4)^19))</f>
        <v/>
      </c>
      <c r="W112" s="16">
        <f>IF(OR(21&gt;Inputs!$B$5,$B112=""),"",MAX(0,V112*(1+INDEX('Annual Returns'!$B$4:$B$157,MATCH($A112+20,'Annual Returns'!$A$4:$A$157,0)))-Inputs!$B$2*Inputs!$B$3*(1+Inputs!$B$4)^20))</f>
        <v/>
      </c>
      <c r="X112" s="16">
        <f>IF(OR(22&gt;Inputs!$B$5,$B112=""),"",MAX(0,W112*(1+INDEX('Annual Returns'!$B$4:$B$157,MATCH($A112+21,'Annual Returns'!$A$4:$A$157,0)))-Inputs!$B$2*Inputs!$B$3*(1+Inputs!$B$4)^21))</f>
        <v/>
      </c>
      <c r="Y112" s="16">
        <f>IF(OR(23&gt;Inputs!$B$5,$B112=""),"",MAX(0,X112*(1+INDEX('Annual Returns'!$B$4:$B$157,MATCH($A112+22,'Annual Returns'!$A$4:$A$157,0)))-Inputs!$B$2*Inputs!$B$3*(1+Inputs!$B$4)^22))</f>
        <v/>
      </c>
      <c r="Z112" s="16">
        <f>IF(OR(24&gt;Inputs!$B$5,$B112=""),"",MAX(0,Y112*(1+INDEX('Annual Returns'!$B$4:$B$157,MATCH($A112+23,'Annual Returns'!$A$4:$A$157,0)))-Inputs!$B$2*Inputs!$B$3*(1+Inputs!$B$4)^23))</f>
        <v/>
      </c>
      <c r="AA112" s="16">
        <f>IF(OR(25&gt;Inputs!$B$5,$B112=""),"",MAX(0,Z112*(1+INDEX('Annual Returns'!$B$4:$B$157,MATCH($A112+24,'Annual Returns'!$A$4:$A$157,0)))-Inputs!$B$2*Inputs!$B$3*(1+Inputs!$B$4)^24))</f>
        <v/>
      </c>
      <c r="AB112" s="16">
        <f>IF(OR(26&gt;Inputs!$B$5,$B112=""),"",MAX(0,AA112*(1+INDEX('Annual Returns'!$B$4:$B$157,MATCH($A112+25,'Annual Returns'!$A$4:$A$157,0)))-Inputs!$B$2*Inputs!$B$3*(1+Inputs!$B$4)^25))</f>
        <v/>
      </c>
      <c r="AC112" s="16">
        <f>IF(OR(27&gt;Inputs!$B$5,$B112=""),"",MAX(0,AB112*(1+INDEX('Annual Returns'!$B$4:$B$157,MATCH($A112+26,'Annual Returns'!$A$4:$A$157,0)))-Inputs!$B$2*Inputs!$B$3*(1+Inputs!$B$4)^26))</f>
        <v/>
      </c>
      <c r="AD112" s="16">
        <f>IF(OR(28&gt;Inputs!$B$5,$B112=""),"",MAX(0,AC112*(1+INDEX('Annual Returns'!$B$4:$B$157,MATCH($A112+27,'Annual Returns'!$A$4:$A$157,0)))-Inputs!$B$2*Inputs!$B$3*(1+Inputs!$B$4)^27))</f>
        <v/>
      </c>
      <c r="AE112" s="16">
        <f>IF(OR(29&gt;Inputs!$B$5,$B112=""),"",MAX(0,AD112*(1+INDEX('Annual Returns'!$B$4:$B$157,MATCH($A112+28,'Annual Returns'!$A$4:$A$157,0)))-Inputs!$B$2*Inputs!$B$3*(1+Inputs!$B$4)^28))</f>
        <v/>
      </c>
      <c r="AF112" s="16">
        <f>IF(OR(30&gt;Inputs!$B$5,$B112=""),"",MAX(0,AE112*(1+INDEX('Annual Returns'!$B$4:$B$157,MATCH($A112+29,'Annual Returns'!$A$4:$A$157,0)))-Inputs!$B$2*Inputs!$B$3*(1+Inputs!$B$4)^29))</f>
        <v/>
      </c>
      <c r="AG112" s="16">
        <f>IF(OR(31&gt;Inputs!$B$5,$B112=""),"",MAX(0,AF112*(1+INDEX('Annual Returns'!$B$4:$B$157,MATCH($A112+30,'Annual Returns'!$A$4:$A$157,0)))-Inputs!$B$2*Inputs!$B$3*(1+Inputs!$B$4)^30))</f>
        <v/>
      </c>
      <c r="AH112" s="16">
        <f>IF(OR(32&gt;Inputs!$B$5,$B112=""),"",MAX(0,AG112*(1+INDEX('Annual Returns'!$B$4:$B$157,MATCH($A112+31,'Annual Returns'!$A$4:$A$157,0)))-Inputs!$B$2*Inputs!$B$3*(1+Inputs!$B$4)^31))</f>
        <v/>
      </c>
      <c r="AI112" s="16">
        <f>IF(OR(33&gt;Inputs!$B$5,$B112=""),"",MAX(0,AH112*(1+INDEX('Annual Returns'!$B$4:$B$157,MATCH($A112+32,'Annual Returns'!$A$4:$A$157,0)))-Inputs!$B$2*Inputs!$B$3*(1+Inputs!$B$4)^32))</f>
        <v/>
      </c>
      <c r="AJ112" s="16">
        <f>IF(OR(34&gt;Inputs!$B$5,$B112=""),"",MAX(0,AI112*(1+INDEX('Annual Returns'!$B$4:$B$157,MATCH($A112+33,'Annual Returns'!$A$4:$A$157,0)))-Inputs!$B$2*Inputs!$B$3*(1+Inputs!$B$4)^33))</f>
        <v/>
      </c>
      <c r="AK112" s="16">
        <f>IF(OR(35&gt;Inputs!$B$5,$B112=""),"",MAX(0,AJ112*(1+INDEX('Annual Returns'!$B$4:$B$157,MATCH($A112+34,'Annual Returns'!$A$4:$A$157,0)))-Inputs!$B$2*Inputs!$B$3*(1+Inputs!$B$4)^34))</f>
        <v/>
      </c>
      <c r="AL112" s="16">
        <f>IF(OR(36&gt;Inputs!$B$5,$B112=""),"",MAX(0,AK112*(1+INDEX('Annual Returns'!$B$4:$B$157,MATCH($A112+35,'Annual Returns'!$A$4:$A$157,0)))-Inputs!$B$2*Inputs!$B$3*(1+Inputs!$B$4)^35))</f>
        <v/>
      </c>
      <c r="AM112" s="16">
        <f>IF(OR(37&gt;Inputs!$B$5,$B112=""),"",MAX(0,AL112*(1+INDEX('Annual Returns'!$B$4:$B$157,MATCH($A112+36,'Annual Returns'!$A$4:$A$157,0)))-Inputs!$B$2*Inputs!$B$3*(1+Inputs!$B$4)^36))</f>
        <v/>
      </c>
      <c r="AN112" s="16">
        <f>IF(OR(38&gt;Inputs!$B$5,$B112=""),"",MAX(0,AM112*(1+INDEX('Annual Returns'!$B$4:$B$157,MATCH($A112+37,'Annual Returns'!$A$4:$A$157,0)))-Inputs!$B$2*Inputs!$B$3*(1+Inputs!$B$4)^37))</f>
        <v/>
      </c>
      <c r="AO112" s="16">
        <f>IF(OR(39&gt;Inputs!$B$5,$B112=""),"",MAX(0,AN112*(1+INDEX('Annual Returns'!$B$4:$B$157,MATCH($A112+38,'Annual Returns'!$A$4:$A$157,0)))-Inputs!$B$2*Inputs!$B$3*(1+Inputs!$B$4)^38))</f>
        <v/>
      </c>
      <c r="AP112" s="16">
        <f>IF(OR(40&gt;Inputs!$B$5,$B112=""),"",MAX(0,AO112*(1+INDEX('Annual Returns'!$B$4:$B$157,MATCH($A112+39,'Annual Returns'!$A$4:$A$157,0)))-Inputs!$B$2*Inputs!$B$3*(1+Inputs!$B$4)^39))</f>
        <v/>
      </c>
      <c r="AQ112" s="16">
        <f>IF(OR(41&gt;Inputs!$B$5,$B112=""),"",MAX(0,AP112*(1+INDEX('Annual Returns'!$B$4:$B$157,MATCH($A112+40,'Annual Returns'!$A$4:$A$157,0)))-Inputs!$B$2*Inputs!$B$3*(1+Inputs!$B$4)^40))</f>
        <v/>
      </c>
      <c r="AR112" s="16">
        <f>IF(OR(42&gt;Inputs!$B$5,$B112=""),"",MAX(0,AQ112*(1+INDEX('Annual Returns'!$B$4:$B$157,MATCH($A112+41,'Annual Returns'!$A$4:$A$157,0)))-Inputs!$B$2*Inputs!$B$3*(1+Inputs!$B$4)^41))</f>
        <v/>
      </c>
      <c r="AS112" s="16">
        <f>IF(OR(43&gt;Inputs!$B$5,$B112=""),"",MAX(0,AR112*(1+INDEX('Annual Returns'!$B$4:$B$157,MATCH($A112+42,'Annual Returns'!$A$4:$A$157,0)))-Inputs!$B$2*Inputs!$B$3*(1+Inputs!$B$4)^42))</f>
        <v/>
      </c>
      <c r="AT112" s="16">
        <f>IF(OR(44&gt;Inputs!$B$5,$B112=""),"",MAX(0,AS112*(1+INDEX('Annual Returns'!$B$4:$B$157,MATCH($A112+43,'Annual Returns'!$A$4:$A$157,0)))-Inputs!$B$2*Inputs!$B$3*(1+Inputs!$B$4)^43))</f>
        <v/>
      </c>
      <c r="AU112" s="16">
        <f>IF(OR(45&gt;Inputs!$B$5,$B112=""),"",MAX(0,AT112*(1+INDEX('Annual Returns'!$B$4:$B$157,MATCH($A112+44,'Annual Returns'!$A$4:$A$157,0)))-Inputs!$B$2*Inputs!$B$3*(1+Inputs!$B$4)^44))</f>
        <v/>
      </c>
      <c r="AV112" s="16">
        <f>IF(OR(46&gt;Inputs!$B$5,$B112=""),"",MAX(0,AU112*(1+INDEX('Annual Returns'!$B$4:$B$157,MATCH($A112+45,'Annual Returns'!$A$4:$A$157,0)))-Inputs!$B$2*Inputs!$B$3*(1+Inputs!$B$4)^45))</f>
        <v/>
      </c>
      <c r="AW112" s="16">
        <f>IF(OR(47&gt;Inputs!$B$5,$B112=""),"",MAX(0,AV112*(1+INDEX('Annual Returns'!$B$4:$B$157,MATCH($A112+46,'Annual Returns'!$A$4:$A$157,0)))-Inputs!$B$2*Inputs!$B$3*(1+Inputs!$B$4)^46))</f>
        <v/>
      </c>
      <c r="AX112" s="16">
        <f>IF(OR(48&gt;Inputs!$B$5,$B112=""),"",MAX(0,AW112*(1+INDEX('Annual Returns'!$B$4:$B$157,MATCH($A112+47,'Annual Returns'!$A$4:$A$157,0)))-Inputs!$B$2*Inputs!$B$3*(1+Inputs!$B$4)^47))</f>
        <v/>
      </c>
      <c r="AY112" s="16">
        <f>IF(OR(49&gt;Inputs!$B$5,$B112=""),"",MAX(0,AX112*(1+INDEX('Annual Returns'!$B$4:$B$157,MATCH($A112+48,'Annual Returns'!$A$4:$A$157,0)))-Inputs!$B$2*Inputs!$B$3*(1+Inputs!$B$4)^48))</f>
        <v/>
      </c>
      <c r="AZ112" s="16">
        <f>IF(OR(50&gt;Inputs!$B$5,$B112=""),"",MAX(0,AY112*(1+INDEX('Annual Returns'!$B$4:$B$157,MATCH($A112+49,'Annual Returns'!$A$4:$A$157,0)))-Inputs!$B$2*Inputs!$B$3*(1+Inputs!$B$4)^49))</f>
        <v/>
      </c>
      <c r="BA112" s="16">
        <f>IF(B112="","",INDEX(C112:AZ112,Inputs!$B$5))</f>
        <v/>
      </c>
      <c r="BB112">
        <f>IF(BA112="","",IF(BA112&gt;0,1,0))</f>
        <v/>
      </c>
      <c r="BC112">
        <f>IF(BB112="","",IF(BB112=1,"",MATCH(0,C112:AZ112,0)))</f>
        <v/>
      </c>
    </row>
    <row r="113">
      <c r="A113" t="n">
        <v>1981</v>
      </c>
      <c r="B113" s="16">
        <f>IF(OR($A113+Inputs!$B$5-1&gt;Inputs!$B$7,Inputs!$B$5&gt;50),"",Inputs!$B$2)</f>
        <v/>
      </c>
      <c r="C113" s="16">
        <f>IF(OR(1&gt;Inputs!$B$5,$B113=""),"",MAX(0,B113*(1+INDEX('Annual Returns'!$B$4:$B$157,MATCH($A113+0,'Annual Returns'!$A$4:$A$157,0)))-Inputs!$B$2*Inputs!$B$3*(1+Inputs!$B$4)^0))</f>
        <v/>
      </c>
      <c r="D113" s="16">
        <f>IF(OR(2&gt;Inputs!$B$5,$B113=""),"",MAX(0,C113*(1+INDEX('Annual Returns'!$B$4:$B$157,MATCH($A113+1,'Annual Returns'!$A$4:$A$157,0)))-Inputs!$B$2*Inputs!$B$3*(1+Inputs!$B$4)^1))</f>
        <v/>
      </c>
      <c r="E113" s="16">
        <f>IF(OR(3&gt;Inputs!$B$5,$B113=""),"",MAX(0,D113*(1+INDEX('Annual Returns'!$B$4:$B$157,MATCH($A113+2,'Annual Returns'!$A$4:$A$157,0)))-Inputs!$B$2*Inputs!$B$3*(1+Inputs!$B$4)^2))</f>
        <v/>
      </c>
      <c r="F113" s="16">
        <f>IF(OR(4&gt;Inputs!$B$5,$B113=""),"",MAX(0,E113*(1+INDEX('Annual Returns'!$B$4:$B$157,MATCH($A113+3,'Annual Returns'!$A$4:$A$157,0)))-Inputs!$B$2*Inputs!$B$3*(1+Inputs!$B$4)^3))</f>
        <v/>
      </c>
      <c r="G113" s="16">
        <f>IF(OR(5&gt;Inputs!$B$5,$B113=""),"",MAX(0,F113*(1+INDEX('Annual Returns'!$B$4:$B$157,MATCH($A113+4,'Annual Returns'!$A$4:$A$157,0)))-Inputs!$B$2*Inputs!$B$3*(1+Inputs!$B$4)^4))</f>
        <v/>
      </c>
      <c r="H113" s="16">
        <f>IF(OR(6&gt;Inputs!$B$5,$B113=""),"",MAX(0,G113*(1+INDEX('Annual Returns'!$B$4:$B$157,MATCH($A113+5,'Annual Returns'!$A$4:$A$157,0)))-Inputs!$B$2*Inputs!$B$3*(1+Inputs!$B$4)^5))</f>
        <v/>
      </c>
      <c r="I113" s="16">
        <f>IF(OR(7&gt;Inputs!$B$5,$B113=""),"",MAX(0,H113*(1+INDEX('Annual Returns'!$B$4:$B$157,MATCH($A113+6,'Annual Returns'!$A$4:$A$157,0)))-Inputs!$B$2*Inputs!$B$3*(1+Inputs!$B$4)^6))</f>
        <v/>
      </c>
      <c r="J113" s="16">
        <f>IF(OR(8&gt;Inputs!$B$5,$B113=""),"",MAX(0,I113*(1+INDEX('Annual Returns'!$B$4:$B$157,MATCH($A113+7,'Annual Returns'!$A$4:$A$157,0)))-Inputs!$B$2*Inputs!$B$3*(1+Inputs!$B$4)^7))</f>
        <v/>
      </c>
      <c r="K113" s="16">
        <f>IF(OR(9&gt;Inputs!$B$5,$B113=""),"",MAX(0,J113*(1+INDEX('Annual Returns'!$B$4:$B$157,MATCH($A113+8,'Annual Returns'!$A$4:$A$157,0)))-Inputs!$B$2*Inputs!$B$3*(1+Inputs!$B$4)^8))</f>
        <v/>
      </c>
      <c r="L113" s="16">
        <f>IF(OR(10&gt;Inputs!$B$5,$B113=""),"",MAX(0,K113*(1+INDEX('Annual Returns'!$B$4:$B$157,MATCH($A113+9,'Annual Returns'!$A$4:$A$157,0)))-Inputs!$B$2*Inputs!$B$3*(1+Inputs!$B$4)^9))</f>
        <v/>
      </c>
      <c r="M113" s="16">
        <f>IF(OR(11&gt;Inputs!$B$5,$B113=""),"",MAX(0,L113*(1+INDEX('Annual Returns'!$B$4:$B$157,MATCH($A113+10,'Annual Returns'!$A$4:$A$157,0)))-Inputs!$B$2*Inputs!$B$3*(1+Inputs!$B$4)^10))</f>
        <v/>
      </c>
      <c r="N113" s="16">
        <f>IF(OR(12&gt;Inputs!$B$5,$B113=""),"",MAX(0,M113*(1+INDEX('Annual Returns'!$B$4:$B$157,MATCH($A113+11,'Annual Returns'!$A$4:$A$157,0)))-Inputs!$B$2*Inputs!$B$3*(1+Inputs!$B$4)^11))</f>
        <v/>
      </c>
      <c r="O113" s="16">
        <f>IF(OR(13&gt;Inputs!$B$5,$B113=""),"",MAX(0,N113*(1+INDEX('Annual Returns'!$B$4:$B$157,MATCH($A113+12,'Annual Returns'!$A$4:$A$157,0)))-Inputs!$B$2*Inputs!$B$3*(1+Inputs!$B$4)^12))</f>
        <v/>
      </c>
      <c r="P113" s="16">
        <f>IF(OR(14&gt;Inputs!$B$5,$B113=""),"",MAX(0,O113*(1+INDEX('Annual Returns'!$B$4:$B$157,MATCH($A113+13,'Annual Returns'!$A$4:$A$157,0)))-Inputs!$B$2*Inputs!$B$3*(1+Inputs!$B$4)^13))</f>
        <v/>
      </c>
      <c r="Q113" s="16">
        <f>IF(OR(15&gt;Inputs!$B$5,$B113=""),"",MAX(0,P113*(1+INDEX('Annual Returns'!$B$4:$B$157,MATCH($A113+14,'Annual Returns'!$A$4:$A$157,0)))-Inputs!$B$2*Inputs!$B$3*(1+Inputs!$B$4)^14))</f>
        <v/>
      </c>
      <c r="R113" s="16">
        <f>IF(OR(16&gt;Inputs!$B$5,$B113=""),"",MAX(0,Q113*(1+INDEX('Annual Returns'!$B$4:$B$157,MATCH($A113+15,'Annual Returns'!$A$4:$A$157,0)))-Inputs!$B$2*Inputs!$B$3*(1+Inputs!$B$4)^15))</f>
        <v/>
      </c>
      <c r="S113" s="16">
        <f>IF(OR(17&gt;Inputs!$B$5,$B113=""),"",MAX(0,R113*(1+INDEX('Annual Returns'!$B$4:$B$157,MATCH($A113+16,'Annual Returns'!$A$4:$A$157,0)))-Inputs!$B$2*Inputs!$B$3*(1+Inputs!$B$4)^16))</f>
        <v/>
      </c>
      <c r="T113" s="16">
        <f>IF(OR(18&gt;Inputs!$B$5,$B113=""),"",MAX(0,S113*(1+INDEX('Annual Returns'!$B$4:$B$157,MATCH($A113+17,'Annual Returns'!$A$4:$A$157,0)))-Inputs!$B$2*Inputs!$B$3*(1+Inputs!$B$4)^17))</f>
        <v/>
      </c>
      <c r="U113" s="16">
        <f>IF(OR(19&gt;Inputs!$B$5,$B113=""),"",MAX(0,T113*(1+INDEX('Annual Returns'!$B$4:$B$157,MATCH($A113+18,'Annual Returns'!$A$4:$A$157,0)))-Inputs!$B$2*Inputs!$B$3*(1+Inputs!$B$4)^18))</f>
        <v/>
      </c>
      <c r="V113" s="16">
        <f>IF(OR(20&gt;Inputs!$B$5,$B113=""),"",MAX(0,U113*(1+INDEX('Annual Returns'!$B$4:$B$157,MATCH($A113+19,'Annual Returns'!$A$4:$A$157,0)))-Inputs!$B$2*Inputs!$B$3*(1+Inputs!$B$4)^19))</f>
        <v/>
      </c>
      <c r="W113" s="16">
        <f>IF(OR(21&gt;Inputs!$B$5,$B113=""),"",MAX(0,V113*(1+INDEX('Annual Returns'!$B$4:$B$157,MATCH($A113+20,'Annual Returns'!$A$4:$A$157,0)))-Inputs!$B$2*Inputs!$B$3*(1+Inputs!$B$4)^20))</f>
        <v/>
      </c>
      <c r="X113" s="16">
        <f>IF(OR(22&gt;Inputs!$B$5,$B113=""),"",MAX(0,W113*(1+INDEX('Annual Returns'!$B$4:$B$157,MATCH($A113+21,'Annual Returns'!$A$4:$A$157,0)))-Inputs!$B$2*Inputs!$B$3*(1+Inputs!$B$4)^21))</f>
        <v/>
      </c>
      <c r="Y113" s="16">
        <f>IF(OR(23&gt;Inputs!$B$5,$B113=""),"",MAX(0,X113*(1+INDEX('Annual Returns'!$B$4:$B$157,MATCH($A113+22,'Annual Returns'!$A$4:$A$157,0)))-Inputs!$B$2*Inputs!$B$3*(1+Inputs!$B$4)^22))</f>
        <v/>
      </c>
      <c r="Z113" s="16">
        <f>IF(OR(24&gt;Inputs!$B$5,$B113=""),"",MAX(0,Y113*(1+INDEX('Annual Returns'!$B$4:$B$157,MATCH($A113+23,'Annual Returns'!$A$4:$A$157,0)))-Inputs!$B$2*Inputs!$B$3*(1+Inputs!$B$4)^23))</f>
        <v/>
      </c>
      <c r="AA113" s="16">
        <f>IF(OR(25&gt;Inputs!$B$5,$B113=""),"",MAX(0,Z113*(1+INDEX('Annual Returns'!$B$4:$B$157,MATCH($A113+24,'Annual Returns'!$A$4:$A$157,0)))-Inputs!$B$2*Inputs!$B$3*(1+Inputs!$B$4)^24))</f>
        <v/>
      </c>
      <c r="AB113" s="16">
        <f>IF(OR(26&gt;Inputs!$B$5,$B113=""),"",MAX(0,AA113*(1+INDEX('Annual Returns'!$B$4:$B$157,MATCH($A113+25,'Annual Returns'!$A$4:$A$157,0)))-Inputs!$B$2*Inputs!$B$3*(1+Inputs!$B$4)^25))</f>
        <v/>
      </c>
      <c r="AC113" s="16">
        <f>IF(OR(27&gt;Inputs!$B$5,$B113=""),"",MAX(0,AB113*(1+INDEX('Annual Returns'!$B$4:$B$157,MATCH($A113+26,'Annual Returns'!$A$4:$A$157,0)))-Inputs!$B$2*Inputs!$B$3*(1+Inputs!$B$4)^26))</f>
        <v/>
      </c>
      <c r="AD113" s="16">
        <f>IF(OR(28&gt;Inputs!$B$5,$B113=""),"",MAX(0,AC113*(1+INDEX('Annual Returns'!$B$4:$B$157,MATCH($A113+27,'Annual Returns'!$A$4:$A$157,0)))-Inputs!$B$2*Inputs!$B$3*(1+Inputs!$B$4)^27))</f>
        <v/>
      </c>
      <c r="AE113" s="16">
        <f>IF(OR(29&gt;Inputs!$B$5,$B113=""),"",MAX(0,AD113*(1+INDEX('Annual Returns'!$B$4:$B$157,MATCH($A113+28,'Annual Returns'!$A$4:$A$157,0)))-Inputs!$B$2*Inputs!$B$3*(1+Inputs!$B$4)^28))</f>
        <v/>
      </c>
      <c r="AF113" s="16">
        <f>IF(OR(30&gt;Inputs!$B$5,$B113=""),"",MAX(0,AE113*(1+INDEX('Annual Returns'!$B$4:$B$157,MATCH($A113+29,'Annual Returns'!$A$4:$A$157,0)))-Inputs!$B$2*Inputs!$B$3*(1+Inputs!$B$4)^29))</f>
        <v/>
      </c>
      <c r="AG113" s="16">
        <f>IF(OR(31&gt;Inputs!$B$5,$B113=""),"",MAX(0,AF113*(1+INDEX('Annual Returns'!$B$4:$B$157,MATCH($A113+30,'Annual Returns'!$A$4:$A$157,0)))-Inputs!$B$2*Inputs!$B$3*(1+Inputs!$B$4)^30))</f>
        <v/>
      </c>
      <c r="AH113" s="16">
        <f>IF(OR(32&gt;Inputs!$B$5,$B113=""),"",MAX(0,AG113*(1+INDEX('Annual Returns'!$B$4:$B$157,MATCH($A113+31,'Annual Returns'!$A$4:$A$157,0)))-Inputs!$B$2*Inputs!$B$3*(1+Inputs!$B$4)^31))</f>
        <v/>
      </c>
      <c r="AI113" s="16">
        <f>IF(OR(33&gt;Inputs!$B$5,$B113=""),"",MAX(0,AH113*(1+INDEX('Annual Returns'!$B$4:$B$157,MATCH($A113+32,'Annual Returns'!$A$4:$A$157,0)))-Inputs!$B$2*Inputs!$B$3*(1+Inputs!$B$4)^32))</f>
        <v/>
      </c>
      <c r="AJ113" s="16">
        <f>IF(OR(34&gt;Inputs!$B$5,$B113=""),"",MAX(0,AI113*(1+INDEX('Annual Returns'!$B$4:$B$157,MATCH($A113+33,'Annual Returns'!$A$4:$A$157,0)))-Inputs!$B$2*Inputs!$B$3*(1+Inputs!$B$4)^33))</f>
        <v/>
      </c>
      <c r="AK113" s="16">
        <f>IF(OR(35&gt;Inputs!$B$5,$B113=""),"",MAX(0,AJ113*(1+INDEX('Annual Returns'!$B$4:$B$157,MATCH($A113+34,'Annual Returns'!$A$4:$A$157,0)))-Inputs!$B$2*Inputs!$B$3*(1+Inputs!$B$4)^34))</f>
        <v/>
      </c>
      <c r="AL113" s="16">
        <f>IF(OR(36&gt;Inputs!$B$5,$B113=""),"",MAX(0,AK113*(1+INDEX('Annual Returns'!$B$4:$B$157,MATCH($A113+35,'Annual Returns'!$A$4:$A$157,0)))-Inputs!$B$2*Inputs!$B$3*(1+Inputs!$B$4)^35))</f>
        <v/>
      </c>
      <c r="AM113" s="16">
        <f>IF(OR(37&gt;Inputs!$B$5,$B113=""),"",MAX(0,AL113*(1+INDEX('Annual Returns'!$B$4:$B$157,MATCH($A113+36,'Annual Returns'!$A$4:$A$157,0)))-Inputs!$B$2*Inputs!$B$3*(1+Inputs!$B$4)^36))</f>
        <v/>
      </c>
      <c r="AN113" s="16">
        <f>IF(OR(38&gt;Inputs!$B$5,$B113=""),"",MAX(0,AM113*(1+INDEX('Annual Returns'!$B$4:$B$157,MATCH($A113+37,'Annual Returns'!$A$4:$A$157,0)))-Inputs!$B$2*Inputs!$B$3*(1+Inputs!$B$4)^37))</f>
        <v/>
      </c>
      <c r="AO113" s="16">
        <f>IF(OR(39&gt;Inputs!$B$5,$B113=""),"",MAX(0,AN113*(1+INDEX('Annual Returns'!$B$4:$B$157,MATCH($A113+38,'Annual Returns'!$A$4:$A$157,0)))-Inputs!$B$2*Inputs!$B$3*(1+Inputs!$B$4)^38))</f>
        <v/>
      </c>
      <c r="AP113" s="16">
        <f>IF(OR(40&gt;Inputs!$B$5,$B113=""),"",MAX(0,AO113*(1+INDEX('Annual Returns'!$B$4:$B$157,MATCH($A113+39,'Annual Returns'!$A$4:$A$157,0)))-Inputs!$B$2*Inputs!$B$3*(1+Inputs!$B$4)^39))</f>
        <v/>
      </c>
      <c r="AQ113" s="16">
        <f>IF(OR(41&gt;Inputs!$B$5,$B113=""),"",MAX(0,AP113*(1+INDEX('Annual Returns'!$B$4:$B$157,MATCH($A113+40,'Annual Returns'!$A$4:$A$157,0)))-Inputs!$B$2*Inputs!$B$3*(1+Inputs!$B$4)^40))</f>
        <v/>
      </c>
      <c r="AR113" s="16">
        <f>IF(OR(42&gt;Inputs!$B$5,$B113=""),"",MAX(0,AQ113*(1+INDEX('Annual Returns'!$B$4:$B$157,MATCH($A113+41,'Annual Returns'!$A$4:$A$157,0)))-Inputs!$B$2*Inputs!$B$3*(1+Inputs!$B$4)^41))</f>
        <v/>
      </c>
      <c r="AS113" s="16">
        <f>IF(OR(43&gt;Inputs!$B$5,$B113=""),"",MAX(0,AR113*(1+INDEX('Annual Returns'!$B$4:$B$157,MATCH($A113+42,'Annual Returns'!$A$4:$A$157,0)))-Inputs!$B$2*Inputs!$B$3*(1+Inputs!$B$4)^42))</f>
        <v/>
      </c>
      <c r="AT113" s="16">
        <f>IF(OR(44&gt;Inputs!$B$5,$B113=""),"",MAX(0,AS113*(1+INDEX('Annual Returns'!$B$4:$B$157,MATCH($A113+43,'Annual Returns'!$A$4:$A$157,0)))-Inputs!$B$2*Inputs!$B$3*(1+Inputs!$B$4)^43))</f>
        <v/>
      </c>
      <c r="AU113" s="16">
        <f>IF(OR(45&gt;Inputs!$B$5,$B113=""),"",MAX(0,AT113*(1+INDEX('Annual Returns'!$B$4:$B$157,MATCH($A113+44,'Annual Returns'!$A$4:$A$157,0)))-Inputs!$B$2*Inputs!$B$3*(1+Inputs!$B$4)^44))</f>
        <v/>
      </c>
      <c r="AV113" s="16">
        <f>IF(OR(46&gt;Inputs!$B$5,$B113=""),"",MAX(0,AU113*(1+INDEX('Annual Returns'!$B$4:$B$157,MATCH($A113+45,'Annual Returns'!$A$4:$A$157,0)))-Inputs!$B$2*Inputs!$B$3*(1+Inputs!$B$4)^45))</f>
        <v/>
      </c>
      <c r="AW113" s="16">
        <f>IF(OR(47&gt;Inputs!$B$5,$B113=""),"",MAX(0,AV113*(1+INDEX('Annual Returns'!$B$4:$B$157,MATCH($A113+46,'Annual Returns'!$A$4:$A$157,0)))-Inputs!$B$2*Inputs!$B$3*(1+Inputs!$B$4)^46))</f>
        <v/>
      </c>
      <c r="AX113" s="16">
        <f>IF(OR(48&gt;Inputs!$B$5,$B113=""),"",MAX(0,AW113*(1+INDEX('Annual Returns'!$B$4:$B$157,MATCH($A113+47,'Annual Returns'!$A$4:$A$157,0)))-Inputs!$B$2*Inputs!$B$3*(1+Inputs!$B$4)^47))</f>
        <v/>
      </c>
      <c r="AY113" s="16">
        <f>IF(OR(49&gt;Inputs!$B$5,$B113=""),"",MAX(0,AX113*(1+INDEX('Annual Returns'!$B$4:$B$157,MATCH($A113+48,'Annual Returns'!$A$4:$A$157,0)))-Inputs!$B$2*Inputs!$B$3*(1+Inputs!$B$4)^48))</f>
        <v/>
      </c>
      <c r="AZ113" s="16">
        <f>IF(OR(50&gt;Inputs!$B$5,$B113=""),"",MAX(0,AY113*(1+INDEX('Annual Returns'!$B$4:$B$157,MATCH($A113+49,'Annual Returns'!$A$4:$A$157,0)))-Inputs!$B$2*Inputs!$B$3*(1+Inputs!$B$4)^49))</f>
        <v/>
      </c>
      <c r="BA113" s="16">
        <f>IF(B113="","",INDEX(C113:AZ113,Inputs!$B$5))</f>
        <v/>
      </c>
      <c r="BB113">
        <f>IF(BA113="","",IF(BA113&gt;0,1,0))</f>
        <v/>
      </c>
      <c r="BC113">
        <f>IF(BB113="","",IF(BB113=1,"",MATCH(0,C113:AZ113,0)))</f>
        <v/>
      </c>
    </row>
    <row r="114">
      <c r="A114" t="n">
        <v>1982</v>
      </c>
      <c r="B114" s="16">
        <f>IF(OR($A114+Inputs!$B$5-1&gt;Inputs!$B$7,Inputs!$B$5&gt;50),"",Inputs!$B$2)</f>
        <v/>
      </c>
      <c r="C114" s="16">
        <f>IF(OR(1&gt;Inputs!$B$5,$B114=""),"",MAX(0,B114*(1+INDEX('Annual Returns'!$B$4:$B$157,MATCH($A114+0,'Annual Returns'!$A$4:$A$157,0)))-Inputs!$B$2*Inputs!$B$3*(1+Inputs!$B$4)^0))</f>
        <v/>
      </c>
      <c r="D114" s="16">
        <f>IF(OR(2&gt;Inputs!$B$5,$B114=""),"",MAX(0,C114*(1+INDEX('Annual Returns'!$B$4:$B$157,MATCH($A114+1,'Annual Returns'!$A$4:$A$157,0)))-Inputs!$B$2*Inputs!$B$3*(1+Inputs!$B$4)^1))</f>
        <v/>
      </c>
      <c r="E114" s="16">
        <f>IF(OR(3&gt;Inputs!$B$5,$B114=""),"",MAX(0,D114*(1+INDEX('Annual Returns'!$B$4:$B$157,MATCH($A114+2,'Annual Returns'!$A$4:$A$157,0)))-Inputs!$B$2*Inputs!$B$3*(1+Inputs!$B$4)^2))</f>
        <v/>
      </c>
      <c r="F114" s="16">
        <f>IF(OR(4&gt;Inputs!$B$5,$B114=""),"",MAX(0,E114*(1+INDEX('Annual Returns'!$B$4:$B$157,MATCH($A114+3,'Annual Returns'!$A$4:$A$157,0)))-Inputs!$B$2*Inputs!$B$3*(1+Inputs!$B$4)^3))</f>
        <v/>
      </c>
      <c r="G114" s="16">
        <f>IF(OR(5&gt;Inputs!$B$5,$B114=""),"",MAX(0,F114*(1+INDEX('Annual Returns'!$B$4:$B$157,MATCH($A114+4,'Annual Returns'!$A$4:$A$157,0)))-Inputs!$B$2*Inputs!$B$3*(1+Inputs!$B$4)^4))</f>
        <v/>
      </c>
      <c r="H114" s="16">
        <f>IF(OR(6&gt;Inputs!$B$5,$B114=""),"",MAX(0,G114*(1+INDEX('Annual Returns'!$B$4:$B$157,MATCH($A114+5,'Annual Returns'!$A$4:$A$157,0)))-Inputs!$B$2*Inputs!$B$3*(1+Inputs!$B$4)^5))</f>
        <v/>
      </c>
      <c r="I114" s="16">
        <f>IF(OR(7&gt;Inputs!$B$5,$B114=""),"",MAX(0,H114*(1+INDEX('Annual Returns'!$B$4:$B$157,MATCH($A114+6,'Annual Returns'!$A$4:$A$157,0)))-Inputs!$B$2*Inputs!$B$3*(1+Inputs!$B$4)^6))</f>
        <v/>
      </c>
      <c r="J114" s="16">
        <f>IF(OR(8&gt;Inputs!$B$5,$B114=""),"",MAX(0,I114*(1+INDEX('Annual Returns'!$B$4:$B$157,MATCH($A114+7,'Annual Returns'!$A$4:$A$157,0)))-Inputs!$B$2*Inputs!$B$3*(1+Inputs!$B$4)^7))</f>
        <v/>
      </c>
      <c r="K114" s="16">
        <f>IF(OR(9&gt;Inputs!$B$5,$B114=""),"",MAX(0,J114*(1+INDEX('Annual Returns'!$B$4:$B$157,MATCH($A114+8,'Annual Returns'!$A$4:$A$157,0)))-Inputs!$B$2*Inputs!$B$3*(1+Inputs!$B$4)^8))</f>
        <v/>
      </c>
      <c r="L114" s="16">
        <f>IF(OR(10&gt;Inputs!$B$5,$B114=""),"",MAX(0,K114*(1+INDEX('Annual Returns'!$B$4:$B$157,MATCH($A114+9,'Annual Returns'!$A$4:$A$157,0)))-Inputs!$B$2*Inputs!$B$3*(1+Inputs!$B$4)^9))</f>
        <v/>
      </c>
      <c r="M114" s="16">
        <f>IF(OR(11&gt;Inputs!$B$5,$B114=""),"",MAX(0,L114*(1+INDEX('Annual Returns'!$B$4:$B$157,MATCH($A114+10,'Annual Returns'!$A$4:$A$157,0)))-Inputs!$B$2*Inputs!$B$3*(1+Inputs!$B$4)^10))</f>
        <v/>
      </c>
      <c r="N114" s="16">
        <f>IF(OR(12&gt;Inputs!$B$5,$B114=""),"",MAX(0,M114*(1+INDEX('Annual Returns'!$B$4:$B$157,MATCH($A114+11,'Annual Returns'!$A$4:$A$157,0)))-Inputs!$B$2*Inputs!$B$3*(1+Inputs!$B$4)^11))</f>
        <v/>
      </c>
      <c r="O114" s="16">
        <f>IF(OR(13&gt;Inputs!$B$5,$B114=""),"",MAX(0,N114*(1+INDEX('Annual Returns'!$B$4:$B$157,MATCH($A114+12,'Annual Returns'!$A$4:$A$157,0)))-Inputs!$B$2*Inputs!$B$3*(1+Inputs!$B$4)^12))</f>
        <v/>
      </c>
      <c r="P114" s="16">
        <f>IF(OR(14&gt;Inputs!$B$5,$B114=""),"",MAX(0,O114*(1+INDEX('Annual Returns'!$B$4:$B$157,MATCH($A114+13,'Annual Returns'!$A$4:$A$157,0)))-Inputs!$B$2*Inputs!$B$3*(1+Inputs!$B$4)^13))</f>
        <v/>
      </c>
      <c r="Q114" s="16">
        <f>IF(OR(15&gt;Inputs!$B$5,$B114=""),"",MAX(0,P114*(1+INDEX('Annual Returns'!$B$4:$B$157,MATCH($A114+14,'Annual Returns'!$A$4:$A$157,0)))-Inputs!$B$2*Inputs!$B$3*(1+Inputs!$B$4)^14))</f>
        <v/>
      </c>
      <c r="R114" s="16">
        <f>IF(OR(16&gt;Inputs!$B$5,$B114=""),"",MAX(0,Q114*(1+INDEX('Annual Returns'!$B$4:$B$157,MATCH($A114+15,'Annual Returns'!$A$4:$A$157,0)))-Inputs!$B$2*Inputs!$B$3*(1+Inputs!$B$4)^15))</f>
        <v/>
      </c>
      <c r="S114" s="16">
        <f>IF(OR(17&gt;Inputs!$B$5,$B114=""),"",MAX(0,R114*(1+INDEX('Annual Returns'!$B$4:$B$157,MATCH($A114+16,'Annual Returns'!$A$4:$A$157,0)))-Inputs!$B$2*Inputs!$B$3*(1+Inputs!$B$4)^16))</f>
        <v/>
      </c>
      <c r="T114" s="16">
        <f>IF(OR(18&gt;Inputs!$B$5,$B114=""),"",MAX(0,S114*(1+INDEX('Annual Returns'!$B$4:$B$157,MATCH($A114+17,'Annual Returns'!$A$4:$A$157,0)))-Inputs!$B$2*Inputs!$B$3*(1+Inputs!$B$4)^17))</f>
        <v/>
      </c>
      <c r="U114" s="16">
        <f>IF(OR(19&gt;Inputs!$B$5,$B114=""),"",MAX(0,T114*(1+INDEX('Annual Returns'!$B$4:$B$157,MATCH($A114+18,'Annual Returns'!$A$4:$A$157,0)))-Inputs!$B$2*Inputs!$B$3*(1+Inputs!$B$4)^18))</f>
        <v/>
      </c>
      <c r="V114" s="16">
        <f>IF(OR(20&gt;Inputs!$B$5,$B114=""),"",MAX(0,U114*(1+INDEX('Annual Returns'!$B$4:$B$157,MATCH($A114+19,'Annual Returns'!$A$4:$A$157,0)))-Inputs!$B$2*Inputs!$B$3*(1+Inputs!$B$4)^19))</f>
        <v/>
      </c>
      <c r="W114" s="16">
        <f>IF(OR(21&gt;Inputs!$B$5,$B114=""),"",MAX(0,V114*(1+INDEX('Annual Returns'!$B$4:$B$157,MATCH($A114+20,'Annual Returns'!$A$4:$A$157,0)))-Inputs!$B$2*Inputs!$B$3*(1+Inputs!$B$4)^20))</f>
        <v/>
      </c>
      <c r="X114" s="16">
        <f>IF(OR(22&gt;Inputs!$B$5,$B114=""),"",MAX(0,W114*(1+INDEX('Annual Returns'!$B$4:$B$157,MATCH($A114+21,'Annual Returns'!$A$4:$A$157,0)))-Inputs!$B$2*Inputs!$B$3*(1+Inputs!$B$4)^21))</f>
        <v/>
      </c>
      <c r="Y114" s="16">
        <f>IF(OR(23&gt;Inputs!$B$5,$B114=""),"",MAX(0,X114*(1+INDEX('Annual Returns'!$B$4:$B$157,MATCH($A114+22,'Annual Returns'!$A$4:$A$157,0)))-Inputs!$B$2*Inputs!$B$3*(1+Inputs!$B$4)^22))</f>
        <v/>
      </c>
      <c r="Z114" s="16">
        <f>IF(OR(24&gt;Inputs!$B$5,$B114=""),"",MAX(0,Y114*(1+INDEX('Annual Returns'!$B$4:$B$157,MATCH($A114+23,'Annual Returns'!$A$4:$A$157,0)))-Inputs!$B$2*Inputs!$B$3*(1+Inputs!$B$4)^23))</f>
        <v/>
      </c>
      <c r="AA114" s="16">
        <f>IF(OR(25&gt;Inputs!$B$5,$B114=""),"",MAX(0,Z114*(1+INDEX('Annual Returns'!$B$4:$B$157,MATCH($A114+24,'Annual Returns'!$A$4:$A$157,0)))-Inputs!$B$2*Inputs!$B$3*(1+Inputs!$B$4)^24))</f>
        <v/>
      </c>
      <c r="AB114" s="16">
        <f>IF(OR(26&gt;Inputs!$B$5,$B114=""),"",MAX(0,AA114*(1+INDEX('Annual Returns'!$B$4:$B$157,MATCH($A114+25,'Annual Returns'!$A$4:$A$157,0)))-Inputs!$B$2*Inputs!$B$3*(1+Inputs!$B$4)^25))</f>
        <v/>
      </c>
      <c r="AC114" s="16">
        <f>IF(OR(27&gt;Inputs!$B$5,$B114=""),"",MAX(0,AB114*(1+INDEX('Annual Returns'!$B$4:$B$157,MATCH($A114+26,'Annual Returns'!$A$4:$A$157,0)))-Inputs!$B$2*Inputs!$B$3*(1+Inputs!$B$4)^26))</f>
        <v/>
      </c>
      <c r="AD114" s="16">
        <f>IF(OR(28&gt;Inputs!$B$5,$B114=""),"",MAX(0,AC114*(1+INDEX('Annual Returns'!$B$4:$B$157,MATCH($A114+27,'Annual Returns'!$A$4:$A$157,0)))-Inputs!$B$2*Inputs!$B$3*(1+Inputs!$B$4)^27))</f>
        <v/>
      </c>
      <c r="AE114" s="16">
        <f>IF(OR(29&gt;Inputs!$B$5,$B114=""),"",MAX(0,AD114*(1+INDEX('Annual Returns'!$B$4:$B$157,MATCH($A114+28,'Annual Returns'!$A$4:$A$157,0)))-Inputs!$B$2*Inputs!$B$3*(1+Inputs!$B$4)^28))</f>
        <v/>
      </c>
      <c r="AF114" s="16">
        <f>IF(OR(30&gt;Inputs!$B$5,$B114=""),"",MAX(0,AE114*(1+INDEX('Annual Returns'!$B$4:$B$157,MATCH($A114+29,'Annual Returns'!$A$4:$A$157,0)))-Inputs!$B$2*Inputs!$B$3*(1+Inputs!$B$4)^29))</f>
        <v/>
      </c>
      <c r="AG114" s="16">
        <f>IF(OR(31&gt;Inputs!$B$5,$B114=""),"",MAX(0,AF114*(1+INDEX('Annual Returns'!$B$4:$B$157,MATCH($A114+30,'Annual Returns'!$A$4:$A$157,0)))-Inputs!$B$2*Inputs!$B$3*(1+Inputs!$B$4)^30))</f>
        <v/>
      </c>
      <c r="AH114" s="16">
        <f>IF(OR(32&gt;Inputs!$B$5,$B114=""),"",MAX(0,AG114*(1+INDEX('Annual Returns'!$B$4:$B$157,MATCH($A114+31,'Annual Returns'!$A$4:$A$157,0)))-Inputs!$B$2*Inputs!$B$3*(1+Inputs!$B$4)^31))</f>
        <v/>
      </c>
      <c r="AI114" s="16">
        <f>IF(OR(33&gt;Inputs!$B$5,$B114=""),"",MAX(0,AH114*(1+INDEX('Annual Returns'!$B$4:$B$157,MATCH($A114+32,'Annual Returns'!$A$4:$A$157,0)))-Inputs!$B$2*Inputs!$B$3*(1+Inputs!$B$4)^32))</f>
        <v/>
      </c>
      <c r="AJ114" s="16">
        <f>IF(OR(34&gt;Inputs!$B$5,$B114=""),"",MAX(0,AI114*(1+INDEX('Annual Returns'!$B$4:$B$157,MATCH($A114+33,'Annual Returns'!$A$4:$A$157,0)))-Inputs!$B$2*Inputs!$B$3*(1+Inputs!$B$4)^33))</f>
        <v/>
      </c>
      <c r="AK114" s="16">
        <f>IF(OR(35&gt;Inputs!$B$5,$B114=""),"",MAX(0,AJ114*(1+INDEX('Annual Returns'!$B$4:$B$157,MATCH($A114+34,'Annual Returns'!$A$4:$A$157,0)))-Inputs!$B$2*Inputs!$B$3*(1+Inputs!$B$4)^34))</f>
        <v/>
      </c>
      <c r="AL114" s="16">
        <f>IF(OR(36&gt;Inputs!$B$5,$B114=""),"",MAX(0,AK114*(1+INDEX('Annual Returns'!$B$4:$B$157,MATCH($A114+35,'Annual Returns'!$A$4:$A$157,0)))-Inputs!$B$2*Inputs!$B$3*(1+Inputs!$B$4)^35))</f>
        <v/>
      </c>
      <c r="AM114" s="16">
        <f>IF(OR(37&gt;Inputs!$B$5,$B114=""),"",MAX(0,AL114*(1+INDEX('Annual Returns'!$B$4:$B$157,MATCH($A114+36,'Annual Returns'!$A$4:$A$157,0)))-Inputs!$B$2*Inputs!$B$3*(1+Inputs!$B$4)^36))</f>
        <v/>
      </c>
      <c r="AN114" s="16">
        <f>IF(OR(38&gt;Inputs!$B$5,$B114=""),"",MAX(0,AM114*(1+INDEX('Annual Returns'!$B$4:$B$157,MATCH($A114+37,'Annual Returns'!$A$4:$A$157,0)))-Inputs!$B$2*Inputs!$B$3*(1+Inputs!$B$4)^37))</f>
        <v/>
      </c>
      <c r="AO114" s="16">
        <f>IF(OR(39&gt;Inputs!$B$5,$B114=""),"",MAX(0,AN114*(1+INDEX('Annual Returns'!$B$4:$B$157,MATCH($A114+38,'Annual Returns'!$A$4:$A$157,0)))-Inputs!$B$2*Inputs!$B$3*(1+Inputs!$B$4)^38))</f>
        <v/>
      </c>
      <c r="AP114" s="16">
        <f>IF(OR(40&gt;Inputs!$B$5,$B114=""),"",MAX(0,AO114*(1+INDEX('Annual Returns'!$B$4:$B$157,MATCH($A114+39,'Annual Returns'!$A$4:$A$157,0)))-Inputs!$B$2*Inputs!$B$3*(1+Inputs!$B$4)^39))</f>
        <v/>
      </c>
      <c r="AQ114" s="16">
        <f>IF(OR(41&gt;Inputs!$B$5,$B114=""),"",MAX(0,AP114*(1+INDEX('Annual Returns'!$B$4:$B$157,MATCH($A114+40,'Annual Returns'!$A$4:$A$157,0)))-Inputs!$B$2*Inputs!$B$3*(1+Inputs!$B$4)^40))</f>
        <v/>
      </c>
      <c r="AR114" s="16">
        <f>IF(OR(42&gt;Inputs!$B$5,$B114=""),"",MAX(0,AQ114*(1+INDEX('Annual Returns'!$B$4:$B$157,MATCH($A114+41,'Annual Returns'!$A$4:$A$157,0)))-Inputs!$B$2*Inputs!$B$3*(1+Inputs!$B$4)^41))</f>
        <v/>
      </c>
      <c r="AS114" s="16">
        <f>IF(OR(43&gt;Inputs!$B$5,$B114=""),"",MAX(0,AR114*(1+INDEX('Annual Returns'!$B$4:$B$157,MATCH($A114+42,'Annual Returns'!$A$4:$A$157,0)))-Inputs!$B$2*Inputs!$B$3*(1+Inputs!$B$4)^42))</f>
        <v/>
      </c>
      <c r="AT114" s="16">
        <f>IF(OR(44&gt;Inputs!$B$5,$B114=""),"",MAX(0,AS114*(1+INDEX('Annual Returns'!$B$4:$B$157,MATCH($A114+43,'Annual Returns'!$A$4:$A$157,0)))-Inputs!$B$2*Inputs!$B$3*(1+Inputs!$B$4)^43))</f>
        <v/>
      </c>
      <c r="AU114" s="16">
        <f>IF(OR(45&gt;Inputs!$B$5,$B114=""),"",MAX(0,AT114*(1+INDEX('Annual Returns'!$B$4:$B$157,MATCH($A114+44,'Annual Returns'!$A$4:$A$157,0)))-Inputs!$B$2*Inputs!$B$3*(1+Inputs!$B$4)^44))</f>
        <v/>
      </c>
      <c r="AV114" s="16">
        <f>IF(OR(46&gt;Inputs!$B$5,$B114=""),"",MAX(0,AU114*(1+INDEX('Annual Returns'!$B$4:$B$157,MATCH($A114+45,'Annual Returns'!$A$4:$A$157,0)))-Inputs!$B$2*Inputs!$B$3*(1+Inputs!$B$4)^45))</f>
        <v/>
      </c>
      <c r="AW114" s="16">
        <f>IF(OR(47&gt;Inputs!$B$5,$B114=""),"",MAX(0,AV114*(1+INDEX('Annual Returns'!$B$4:$B$157,MATCH($A114+46,'Annual Returns'!$A$4:$A$157,0)))-Inputs!$B$2*Inputs!$B$3*(1+Inputs!$B$4)^46))</f>
        <v/>
      </c>
      <c r="AX114" s="16">
        <f>IF(OR(48&gt;Inputs!$B$5,$B114=""),"",MAX(0,AW114*(1+INDEX('Annual Returns'!$B$4:$B$157,MATCH($A114+47,'Annual Returns'!$A$4:$A$157,0)))-Inputs!$B$2*Inputs!$B$3*(1+Inputs!$B$4)^47))</f>
        <v/>
      </c>
      <c r="AY114" s="16">
        <f>IF(OR(49&gt;Inputs!$B$5,$B114=""),"",MAX(0,AX114*(1+INDEX('Annual Returns'!$B$4:$B$157,MATCH($A114+48,'Annual Returns'!$A$4:$A$157,0)))-Inputs!$B$2*Inputs!$B$3*(1+Inputs!$B$4)^48))</f>
        <v/>
      </c>
      <c r="AZ114" s="16">
        <f>IF(OR(50&gt;Inputs!$B$5,$B114=""),"",MAX(0,AY114*(1+INDEX('Annual Returns'!$B$4:$B$157,MATCH($A114+49,'Annual Returns'!$A$4:$A$157,0)))-Inputs!$B$2*Inputs!$B$3*(1+Inputs!$B$4)^49))</f>
        <v/>
      </c>
      <c r="BA114" s="16">
        <f>IF(B114="","",INDEX(C114:AZ114,Inputs!$B$5))</f>
        <v/>
      </c>
      <c r="BB114">
        <f>IF(BA114="","",IF(BA114&gt;0,1,0))</f>
        <v/>
      </c>
      <c r="BC114">
        <f>IF(BB114="","",IF(BB114=1,"",MATCH(0,C114:AZ114,0)))</f>
        <v/>
      </c>
    </row>
    <row r="115">
      <c r="A115" t="n">
        <v>1983</v>
      </c>
      <c r="B115" s="16">
        <f>IF(OR($A115+Inputs!$B$5-1&gt;Inputs!$B$7,Inputs!$B$5&gt;50),"",Inputs!$B$2)</f>
        <v/>
      </c>
      <c r="C115" s="16">
        <f>IF(OR(1&gt;Inputs!$B$5,$B115=""),"",MAX(0,B115*(1+INDEX('Annual Returns'!$B$4:$B$157,MATCH($A115+0,'Annual Returns'!$A$4:$A$157,0)))-Inputs!$B$2*Inputs!$B$3*(1+Inputs!$B$4)^0))</f>
        <v/>
      </c>
      <c r="D115" s="16">
        <f>IF(OR(2&gt;Inputs!$B$5,$B115=""),"",MAX(0,C115*(1+INDEX('Annual Returns'!$B$4:$B$157,MATCH($A115+1,'Annual Returns'!$A$4:$A$157,0)))-Inputs!$B$2*Inputs!$B$3*(1+Inputs!$B$4)^1))</f>
        <v/>
      </c>
      <c r="E115" s="16">
        <f>IF(OR(3&gt;Inputs!$B$5,$B115=""),"",MAX(0,D115*(1+INDEX('Annual Returns'!$B$4:$B$157,MATCH($A115+2,'Annual Returns'!$A$4:$A$157,0)))-Inputs!$B$2*Inputs!$B$3*(1+Inputs!$B$4)^2))</f>
        <v/>
      </c>
      <c r="F115" s="16">
        <f>IF(OR(4&gt;Inputs!$B$5,$B115=""),"",MAX(0,E115*(1+INDEX('Annual Returns'!$B$4:$B$157,MATCH($A115+3,'Annual Returns'!$A$4:$A$157,0)))-Inputs!$B$2*Inputs!$B$3*(1+Inputs!$B$4)^3))</f>
        <v/>
      </c>
      <c r="G115" s="16">
        <f>IF(OR(5&gt;Inputs!$B$5,$B115=""),"",MAX(0,F115*(1+INDEX('Annual Returns'!$B$4:$B$157,MATCH($A115+4,'Annual Returns'!$A$4:$A$157,0)))-Inputs!$B$2*Inputs!$B$3*(1+Inputs!$B$4)^4))</f>
        <v/>
      </c>
      <c r="H115" s="16">
        <f>IF(OR(6&gt;Inputs!$B$5,$B115=""),"",MAX(0,G115*(1+INDEX('Annual Returns'!$B$4:$B$157,MATCH($A115+5,'Annual Returns'!$A$4:$A$157,0)))-Inputs!$B$2*Inputs!$B$3*(1+Inputs!$B$4)^5))</f>
        <v/>
      </c>
      <c r="I115" s="16">
        <f>IF(OR(7&gt;Inputs!$B$5,$B115=""),"",MAX(0,H115*(1+INDEX('Annual Returns'!$B$4:$B$157,MATCH($A115+6,'Annual Returns'!$A$4:$A$157,0)))-Inputs!$B$2*Inputs!$B$3*(1+Inputs!$B$4)^6))</f>
        <v/>
      </c>
      <c r="J115" s="16">
        <f>IF(OR(8&gt;Inputs!$B$5,$B115=""),"",MAX(0,I115*(1+INDEX('Annual Returns'!$B$4:$B$157,MATCH($A115+7,'Annual Returns'!$A$4:$A$157,0)))-Inputs!$B$2*Inputs!$B$3*(1+Inputs!$B$4)^7))</f>
        <v/>
      </c>
      <c r="K115" s="16">
        <f>IF(OR(9&gt;Inputs!$B$5,$B115=""),"",MAX(0,J115*(1+INDEX('Annual Returns'!$B$4:$B$157,MATCH($A115+8,'Annual Returns'!$A$4:$A$157,0)))-Inputs!$B$2*Inputs!$B$3*(1+Inputs!$B$4)^8))</f>
        <v/>
      </c>
      <c r="L115" s="16">
        <f>IF(OR(10&gt;Inputs!$B$5,$B115=""),"",MAX(0,K115*(1+INDEX('Annual Returns'!$B$4:$B$157,MATCH($A115+9,'Annual Returns'!$A$4:$A$157,0)))-Inputs!$B$2*Inputs!$B$3*(1+Inputs!$B$4)^9))</f>
        <v/>
      </c>
      <c r="M115" s="16">
        <f>IF(OR(11&gt;Inputs!$B$5,$B115=""),"",MAX(0,L115*(1+INDEX('Annual Returns'!$B$4:$B$157,MATCH($A115+10,'Annual Returns'!$A$4:$A$157,0)))-Inputs!$B$2*Inputs!$B$3*(1+Inputs!$B$4)^10))</f>
        <v/>
      </c>
      <c r="N115" s="16">
        <f>IF(OR(12&gt;Inputs!$B$5,$B115=""),"",MAX(0,M115*(1+INDEX('Annual Returns'!$B$4:$B$157,MATCH($A115+11,'Annual Returns'!$A$4:$A$157,0)))-Inputs!$B$2*Inputs!$B$3*(1+Inputs!$B$4)^11))</f>
        <v/>
      </c>
      <c r="O115" s="16">
        <f>IF(OR(13&gt;Inputs!$B$5,$B115=""),"",MAX(0,N115*(1+INDEX('Annual Returns'!$B$4:$B$157,MATCH($A115+12,'Annual Returns'!$A$4:$A$157,0)))-Inputs!$B$2*Inputs!$B$3*(1+Inputs!$B$4)^12))</f>
        <v/>
      </c>
      <c r="P115" s="16">
        <f>IF(OR(14&gt;Inputs!$B$5,$B115=""),"",MAX(0,O115*(1+INDEX('Annual Returns'!$B$4:$B$157,MATCH($A115+13,'Annual Returns'!$A$4:$A$157,0)))-Inputs!$B$2*Inputs!$B$3*(1+Inputs!$B$4)^13))</f>
        <v/>
      </c>
      <c r="Q115" s="16">
        <f>IF(OR(15&gt;Inputs!$B$5,$B115=""),"",MAX(0,P115*(1+INDEX('Annual Returns'!$B$4:$B$157,MATCH($A115+14,'Annual Returns'!$A$4:$A$157,0)))-Inputs!$B$2*Inputs!$B$3*(1+Inputs!$B$4)^14))</f>
        <v/>
      </c>
      <c r="R115" s="16">
        <f>IF(OR(16&gt;Inputs!$B$5,$B115=""),"",MAX(0,Q115*(1+INDEX('Annual Returns'!$B$4:$B$157,MATCH($A115+15,'Annual Returns'!$A$4:$A$157,0)))-Inputs!$B$2*Inputs!$B$3*(1+Inputs!$B$4)^15))</f>
        <v/>
      </c>
      <c r="S115" s="16">
        <f>IF(OR(17&gt;Inputs!$B$5,$B115=""),"",MAX(0,R115*(1+INDEX('Annual Returns'!$B$4:$B$157,MATCH($A115+16,'Annual Returns'!$A$4:$A$157,0)))-Inputs!$B$2*Inputs!$B$3*(1+Inputs!$B$4)^16))</f>
        <v/>
      </c>
      <c r="T115" s="16">
        <f>IF(OR(18&gt;Inputs!$B$5,$B115=""),"",MAX(0,S115*(1+INDEX('Annual Returns'!$B$4:$B$157,MATCH($A115+17,'Annual Returns'!$A$4:$A$157,0)))-Inputs!$B$2*Inputs!$B$3*(1+Inputs!$B$4)^17))</f>
        <v/>
      </c>
      <c r="U115" s="16">
        <f>IF(OR(19&gt;Inputs!$B$5,$B115=""),"",MAX(0,T115*(1+INDEX('Annual Returns'!$B$4:$B$157,MATCH($A115+18,'Annual Returns'!$A$4:$A$157,0)))-Inputs!$B$2*Inputs!$B$3*(1+Inputs!$B$4)^18))</f>
        <v/>
      </c>
      <c r="V115" s="16">
        <f>IF(OR(20&gt;Inputs!$B$5,$B115=""),"",MAX(0,U115*(1+INDEX('Annual Returns'!$B$4:$B$157,MATCH($A115+19,'Annual Returns'!$A$4:$A$157,0)))-Inputs!$B$2*Inputs!$B$3*(1+Inputs!$B$4)^19))</f>
        <v/>
      </c>
      <c r="W115" s="16">
        <f>IF(OR(21&gt;Inputs!$B$5,$B115=""),"",MAX(0,V115*(1+INDEX('Annual Returns'!$B$4:$B$157,MATCH($A115+20,'Annual Returns'!$A$4:$A$157,0)))-Inputs!$B$2*Inputs!$B$3*(1+Inputs!$B$4)^20))</f>
        <v/>
      </c>
      <c r="X115" s="16">
        <f>IF(OR(22&gt;Inputs!$B$5,$B115=""),"",MAX(0,W115*(1+INDEX('Annual Returns'!$B$4:$B$157,MATCH($A115+21,'Annual Returns'!$A$4:$A$157,0)))-Inputs!$B$2*Inputs!$B$3*(1+Inputs!$B$4)^21))</f>
        <v/>
      </c>
      <c r="Y115" s="16">
        <f>IF(OR(23&gt;Inputs!$B$5,$B115=""),"",MAX(0,X115*(1+INDEX('Annual Returns'!$B$4:$B$157,MATCH($A115+22,'Annual Returns'!$A$4:$A$157,0)))-Inputs!$B$2*Inputs!$B$3*(1+Inputs!$B$4)^22))</f>
        <v/>
      </c>
      <c r="Z115" s="16">
        <f>IF(OR(24&gt;Inputs!$B$5,$B115=""),"",MAX(0,Y115*(1+INDEX('Annual Returns'!$B$4:$B$157,MATCH($A115+23,'Annual Returns'!$A$4:$A$157,0)))-Inputs!$B$2*Inputs!$B$3*(1+Inputs!$B$4)^23))</f>
        <v/>
      </c>
      <c r="AA115" s="16">
        <f>IF(OR(25&gt;Inputs!$B$5,$B115=""),"",MAX(0,Z115*(1+INDEX('Annual Returns'!$B$4:$B$157,MATCH($A115+24,'Annual Returns'!$A$4:$A$157,0)))-Inputs!$B$2*Inputs!$B$3*(1+Inputs!$B$4)^24))</f>
        <v/>
      </c>
      <c r="AB115" s="16">
        <f>IF(OR(26&gt;Inputs!$B$5,$B115=""),"",MAX(0,AA115*(1+INDEX('Annual Returns'!$B$4:$B$157,MATCH($A115+25,'Annual Returns'!$A$4:$A$157,0)))-Inputs!$B$2*Inputs!$B$3*(1+Inputs!$B$4)^25))</f>
        <v/>
      </c>
      <c r="AC115" s="16">
        <f>IF(OR(27&gt;Inputs!$B$5,$B115=""),"",MAX(0,AB115*(1+INDEX('Annual Returns'!$B$4:$B$157,MATCH($A115+26,'Annual Returns'!$A$4:$A$157,0)))-Inputs!$B$2*Inputs!$B$3*(1+Inputs!$B$4)^26))</f>
        <v/>
      </c>
      <c r="AD115" s="16">
        <f>IF(OR(28&gt;Inputs!$B$5,$B115=""),"",MAX(0,AC115*(1+INDEX('Annual Returns'!$B$4:$B$157,MATCH($A115+27,'Annual Returns'!$A$4:$A$157,0)))-Inputs!$B$2*Inputs!$B$3*(1+Inputs!$B$4)^27))</f>
        <v/>
      </c>
      <c r="AE115" s="16">
        <f>IF(OR(29&gt;Inputs!$B$5,$B115=""),"",MAX(0,AD115*(1+INDEX('Annual Returns'!$B$4:$B$157,MATCH($A115+28,'Annual Returns'!$A$4:$A$157,0)))-Inputs!$B$2*Inputs!$B$3*(1+Inputs!$B$4)^28))</f>
        <v/>
      </c>
      <c r="AF115" s="16">
        <f>IF(OR(30&gt;Inputs!$B$5,$B115=""),"",MAX(0,AE115*(1+INDEX('Annual Returns'!$B$4:$B$157,MATCH($A115+29,'Annual Returns'!$A$4:$A$157,0)))-Inputs!$B$2*Inputs!$B$3*(1+Inputs!$B$4)^29))</f>
        <v/>
      </c>
      <c r="AG115" s="16">
        <f>IF(OR(31&gt;Inputs!$B$5,$B115=""),"",MAX(0,AF115*(1+INDEX('Annual Returns'!$B$4:$B$157,MATCH($A115+30,'Annual Returns'!$A$4:$A$157,0)))-Inputs!$B$2*Inputs!$B$3*(1+Inputs!$B$4)^30))</f>
        <v/>
      </c>
      <c r="AH115" s="16">
        <f>IF(OR(32&gt;Inputs!$B$5,$B115=""),"",MAX(0,AG115*(1+INDEX('Annual Returns'!$B$4:$B$157,MATCH($A115+31,'Annual Returns'!$A$4:$A$157,0)))-Inputs!$B$2*Inputs!$B$3*(1+Inputs!$B$4)^31))</f>
        <v/>
      </c>
      <c r="AI115" s="16">
        <f>IF(OR(33&gt;Inputs!$B$5,$B115=""),"",MAX(0,AH115*(1+INDEX('Annual Returns'!$B$4:$B$157,MATCH($A115+32,'Annual Returns'!$A$4:$A$157,0)))-Inputs!$B$2*Inputs!$B$3*(1+Inputs!$B$4)^32))</f>
        <v/>
      </c>
      <c r="AJ115" s="16">
        <f>IF(OR(34&gt;Inputs!$B$5,$B115=""),"",MAX(0,AI115*(1+INDEX('Annual Returns'!$B$4:$B$157,MATCH($A115+33,'Annual Returns'!$A$4:$A$157,0)))-Inputs!$B$2*Inputs!$B$3*(1+Inputs!$B$4)^33))</f>
        <v/>
      </c>
      <c r="AK115" s="16">
        <f>IF(OR(35&gt;Inputs!$B$5,$B115=""),"",MAX(0,AJ115*(1+INDEX('Annual Returns'!$B$4:$B$157,MATCH($A115+34,'Annual Returns'!$A$4:$A$157,0)))-Inputs!$B$2*Inputs!$B$3*(1+Inputs!$B$4)^34))</f>
        <v/>
      </c>
      <c r="AL115" s="16">
        <f>IF(OR(36&gt;Inputs!$B$5,$B115=""),"",MAX(0,AK115*(1+INDEX('Annual Returns'!$B$4:$B$157,MATCH($A115+35,'Annual Returns'!$A$4:$A$157,0)))-Inputs!$B$2*Inputs!$B$3*(1+Inputs!$B$4)^35))</f>
        <v/>
      </c>
      <c r="AM115" s="16">
        <f>IF(OR(37&gt;Inputs!$B$5,$B115=""),"",MAX(0,AL115*(1+INDEX('Annual Returns'!$B$4:$B$157,MATCH($A115+36,'Annual Returns'!$A$4:$A$157,0)))-Inputs!$B$2*Inputs!$B$3*(1+Inputs!$B$4)^36))</f>
        <v/>
      </c>
      <c r="AN115" s="16">
        <f>IF(OR(38&gt;Inputs!$B$5,$B115=""),"",MAX(0,AM115*(1+INDEX('Annual Returns'!$B$4:$B$157,MATCH($A115+37,'Annual Returns'!$A$4:$A$157,0)))-Inputs!$B$2*Inputs!$B$3*(1+Inputs!$B$4)^37))</f>
        <v/>
      </c>
      <c r="AO115" s="16">
        <f>IF(OR(39&gt;Inputs!$B$5,$B115=""),"",MAX(0,AN115*(1+INDEX('Annual Returns'!$B$4:$B$157,MATCH($A115+38,'Annual Returns'!$A$4:$A$157,0)))-Inputs!$B$2*Inputs!$B$3*(1+Inputs!$B$4)^38))</f>
        <v/>
      </c>
      <c r="AP115" s="16">
        <f>IF(OR(40&gt;Inputs!$B$5,$B115=""),"",MAX(0,AO115*(1+INDEX('Annual Returns'!$B$4:$B$157,MATCH($A115+39,'Annual Returns'!$A$4:$A$157,0)))-Inputs!$B$2*Inputs!$B$3*(1+Inputs!$B$4)^39))</f>
        <v/>
      </c>
      <c r="AQ115" s="16">
        <f>IF(OR(41&gt;Inputs!$B$5,$B115=""),"",MAX(0,AP115*(1+INDEX('Annual Returns'!$B$4:$B$157,MATCH($A115+40,'Annual Returns'!$A$4:$A$157,0)))-Inputs!$B$2*Inputs!$B$3*(1+Inputs!$B$4)^40))</f>
        <v/>
      </c>
      <c r="AR115" s="16">
        <f>IF(OR(42&gt;Inputs!$B$5,$B115=""),"",MAX(0,AQ115*(1+INDEX('Annual Returns'!$B$4:$B$157,MATCH($A115+41,'Annual Returns'!$A$4:$A$157,0)))-Inputs!$B$2*Inputs!$B$3*(1+Inputs!$B$4)^41))</f>
        <v/>
      </c>
      <c r="AS115" s="16">
        <f>IF(OR(43&gt;Inputs!$B$5,$B115=""),"",MAX(0,AR115*(1+INDEX('Annual Returns'!$B$4:$B$157,MATCH($A115+42,'Annual Returns'!$A$4:$A$157,0)))-Inputs!$B$2*Inputs!$B$3*(1+Inputs!$B$4)^42))</f>
        <v/>
      </c>
      <c r="AT115" s="16">
        <f>IF(OR(44&gt;Inputs!$B$5,$B115=""),"",MAX(0,AS115*(1+INDEX('Annual Returns'!$B$4:$B$157,MATCH($A115+43,'Annual Returns'!$A$4:$A$157,0)))-Inputs!$B$2*Inputs!$B$3*(1+Inputs!$B$4)^43))</f>
        <v/>
      </c>
      <c r="AU115" s="16">
        <f>IF(OR(45&gt;Inputs!$B$5,$B115=""),"",MAX(0,AT115*(1+INDEX('Annual Returns'!$B$4:$B$157,MATCH($A115+44,'Annual Returns'!$A$4:$A$157,0)))-Inputs!$B$2*Inputs!$B$3*(1+Inputs!$B$4)^44))</f>
        <v/>
      </c>
      <c r="AV115" s="16">
        <f>IF(OR(46&gt;Inputs!$B$5,$B115=""),"",MAX(0,AU115*(1+INDEX('Annual Returns'!$B$4:$B$157,MATCH($A115+45,'Annual Returns'!$A$4:$A$157,0)))-Inputs!$B$2*Inputs!$B$3*(1+Inputs!$B$4)^45))</f>
        <v/>
      </c>
      <c r="AW115" s="16">
        <f>IF(OR(47&gt;Inputs!$B$5,$B115=""),"",MAX(0,AV115*(1+INDEX('Annual Returns'!$B$4:$B$157,MATCH($A115+46,'Annual Returns'!$A$4:$A$157,0)))-Inputs!$B$2*Inputs!$B$3*(1+Inputs!$B$4)^46))</f>
        <v/>
      </c>
      <c r="AX115" s="16">
        <f>IF(OR(48&gt;Inputs!$B$5,$B115=""),"",MAX(0,AW115*(1+INDEX('Annual Returns'!$B$4:$B$157,MATCH($A115+47,'Annual Returns'!$A$4:$A$157,0)))-Inputs!$B$2*Inputs!$B$3*(1+Inputs!$B$4)^47))</f>
        <v/>
      </c>
      <c r="AY115" s="16">
        <f>IF(OR(49&gt;Inputs!$B$5,$B115=""),"",MAX(0,AX115*(1+INDEX('Annual Returns'!$B$4:$B$157,MATCH($A115+48,'Annual Returns'!$A$4:$A$157,0)))-Inputs!$B$2*Inputs!$B$3*(1+Inputs!$B$4)^48))</f>
        <v/>
      </c>
      <c r="AZ115" s="16">
        <f>IF(OR(50&gt;Inputs!$B$5,$B115=""),"",MAX(0,AY115*(1+INDEX('Annual Returns'!$B$4:$B$157,MATCH($A115+49,'Annual Returns'!$A$4:$A$157,0)))-Inputs!$B$2*Inputs!$B$3*(1+Inputs!$B$4)^49))</f>
        <v/>
      </c>
      <c r="BA115" s="16">
        <f>IF(B115="","",INDEX(C115:AZ115,Inputs!$B$5))</f>
        <v/>
      </c>
      <c r="BB115">
        <f>IF(BA115="","",IF(BA115&gt;0,1,0))</f>
        <v/>
      </c>
      <c r="BC115">
        <f>IF(BB115="","",IF(BB115=1,"",MATCH(0,C115:AZ115,0)))</f>
        <v/>
      </c>
    </row>
    <row r="116">
      <c r="A116" t="n">
        <v>1984</v>
      </c>
      <c r="B116" s="16">
        <f>IF(OR($A116+Inputs!$B$5-1&gt;Inputs!$B$7,Inputs!$B$5&gt;50),"",Inputs!$B$2)</f>
        <v/>
      </c>
      <c r="C116" s="16">
        <f>IF(OR(1&gt;Inputs!$B$5,$B116=""),"",MAX(0,B116*(1+INDEX('Annual Returns'!$B$4:$B$157,MATCH($A116+0,'Annual Returns'!$A$4:$A$157,0)))-Inputs!$B$2*Inputs!$B$3*(1+Inputs!$B$4)^0))</f>
        <v/>
      </c>
      <c r="D116" s="16">
        <f>IF(OR(2&gt;Inputs!$B$5,$B116=""),"",MAX(0,C116*(1+INDEX('Annual Returns'!$B$4:$B$157,MATCH($A116+1,'Annual Returns'!$A$4:$A$157,0)))-Inputs!$B$2*Inputs!$B$3*(1+Inputs!$B$4)^1))</f>
        <v/>
      </c>
      <c r="E116" s="16">
        <f>IF(OR(3&gt;Inputs!$B$5,$B116=""),"",MAX(0,D116*(1+INDEX('Annual Returns'!$B$4:$B$157,MATCH($A116+2,'Annual Returns'!$A$4:$A$157,0)))-Inputs!$B$2*Inputs!$B$3*(1+Inputs!$B$4)^2))</f>
        <v/>
      </c>
      <c r="F116" s="16">
        <f>IF(OR(4&gt;Inputs!$B$5,$B116=""),"",MAX(0,E116*(1+INDEX('Annual Returns'!$B$4:$B$157,MATCH($A116+3,'Annual Returns'!$A$4:$A$157,0)))-Inputs!$B$2*Inputs!$B$3*(1+Inputs!$B$4)^3))</f>
        <v/>
      </c>
      <c r="G116" s="16">
        <f>IF(OR(5&gt;Inputs!$B$5,$B116=""),"",MAX(0,F116*(1+INDEX('Annual Returns'!$B$4:$B$157,MATCH($A116+4,'Annual Returns'!$A$4:$A$157,0)))-Inputs!$B$2*Inputs!$B$3*(1+Inputs!$B$4)^4))</f>
        <v/>
      </c>
      <c r="H116" s="16">
        <f>IF(OR(6&gt;Inputs!$B$5,$B116=""),"",MAX(0,G116*(1+INDEX('Annual Returns'!$B$4:$B$157,MATCH($A116+5,'Annual Returns'!$A$4:$A$157,0)))-Inputs!$B$2*Inputs!$B$3*(1+Inputs!$B$4)^5))</f>
        <v/>
      </c>
      <c r="I116" s="16">
        <f>IF(OR(7&gt;Inputs!$B$5,$B116=""),"",MAX(0,H116*(1+INDEX('Annual Returns'!$B$4:$B$157,MATCH($A116+6,'Annual Returns'!$A$4:$A$157,0)))-Inputs!$B$2*Inputs!$B$3*(1+Inputs!$B$4)^6))</f>
        <v/>
      </c>
      <c r="J116" s="16">
        <f>IF(OR(8&gt;Inputs!$B$5,$B116=""),"",MAX(0,I116*(1+INDEX('Annual Returns'!$B$4:$B$157,MATCH($A116+7,'Annual Returns'!$A$4:$A$157,0)))-Inputs!$B$2*Inputs!$B$3*(1+Inputs!$B$4)^7))</f>
        <v/>
      </c>
      <c r="K116" s="16">
        <f>IF(OR(9&gt;Inputs!$B$5,$B116=""),"",MAX(0,J116*(1+INDEX('Annual Returns'!$B$4:$B$157,MATCH($A116+8,'Annual Returns'!$A$4:$A$157,0)))-Inputs!$B$2*Inputs!$B$3*(1+Inputs!$B$4)^8))</f>
        <v/>
      </c>
      <c r="L116" s="16">
        <f>IF(OR(10&gt;Inputs!$B$5,$B116=""),"",MAX(0,K116*(1+INDEX('Annual Returns'!$B$4:$B$157,MATCH($A116+9,'Annual Returns'!$A$4:$A$157,0)))-Inputs!$B$2*Inputs!$B$3*(1+Inputs!$B$4)^9))</f>
        <v/>
      </c>
      <c r="M116" s="16">
        <f>IF(OR(11&gt;Inputs!$B$5,$B116=""),"",MAX(0,L116*(1+INDEX('Annual Returns'!$B$4:$B$157,MATCH($A116+10,'Annual Returns'!$A$4:$A$157,0)))-Inputs!$B$2*Inputs!$B$3*(1+Inputs!$B$4)^10))</f>
        <v/>
      </c>
      <c r="N116" s="16">
        <f>IF(OR(12&gt;Inputs!$B$5,$B116=""),"",MAX(0,M116*(1+INDEX('Annual Returns'!$B$4:$B$157,MATCH($A116+11,'Annual Returns'!$A$4:$A$157,0)))-Inputs!$B$2*Inputs!$B$3*(1+Inputs!$B$4)^11))</f>
        <v/>
      </c>
      <c r="O116" s="16">
        <f>IF(OR(13&gt;Inputs!$B$5,$B116=""),"",MAX(0,N116*(1+INDEX('Annual Returns'!$B$4:$B$157,MATCH($A116+12,'Annual Returns'!$A$4:$A$157,0)))-Inputs!$B$2*Inputs!$B$3*(1+Inputs!$B$4)^12))</f>
        <v/>
      </c>
      <c r="P116" s="16">
        <f>IF(OR(14&gt;Inputs!$B$5,$B116=""),"",MAX(0,O116*(1+INDEX('Annual Returns'!$B$4:$B$157,MATCH($A116+13,'Annual Returns'!$A$4:$A$157,0)))-Inputs!$B$2*Inputs!$B$3*(1+Inputs!$B$4)^13))</f>
        <v/>
      </c>
      <c r="Q116" s="16">
        <f>IF(OR(15&gt;Inputs!$B$5,$B116=""),"",MAX(0,P116*(1+INDEX('Annual Returns'!$B$4:$B$157,MATCH($A116+14,'Annual Returns'!$A$4:$A$157,0)))-Inputs!$B$2*Inputs!$B$3*(1+Inputs!$B$4)^14))</f>
        <v/>
      </c>
      <c r="R116" s="16">
        <f>IF(OR(16&gt;Inputs!$B$5,$B116=""),"",MAX(0,Q116*(1+INDEX('Annual Returns'!$B$4:$B$157,MATCH($A116+15,'Annual Returns'!$A$4:$A$157,0)))-Inputs!$B$2*Inputs!$B$3*(1+Inputs!$B$4)^15))</f>
        <v/>
      </c>
      <c r="S116" s="16">
        <f>IF(OR(17&gt;Inputs!$B$5,$B116=""),"",MAX(0,R116*(1+INDEX('Annual Returns'!$B$4:$B$157,MATCH($A116+16,'Annual Returns'!$A$4:$A$157,0)))-Inputs!$B$2*Inputs!$B$3*(1+Inputs!$B$4)^16))</f>
        <v/>
      </c>
      <c r="T116" s="16">
        <f>IF(OR(18&gt;Inputs!$B$5,$B116=""),"",MAX(0,S116*(1+INDEX('Annual Returns'!$B$4:$B$157,MATCH($A116+17,'Annual Returns'!$A$4:$A$157,0)))-Inputs!$B$2*Inputs!$B$3*(1+Inputs!$B$4)^17))</f>
        <v/>
      </c>
      <c r="U116" s="16">
        <f>IF(OR(19&gt;Inputs!$B$5,$B116=""),"",MAX(0,T116*(1+INDEX('Annual Returns'!$B$4:$B$157,MATCH($A116+18,'Annual Returns'!$A$4:$A$157,0)))-Inputs!$B$2*Inputs!$B$3*(1+Inputs!$B$4)^18))</f>
        <v/>
      </c>
      <c r="V116" s="16">
        <f>IF(OR(20&gt;Inputs!$B$5,$B116=""),"",MAX(0,U116*(1+INDEX('Annual Returns'!$B$4:$B$157,MATCH($A116+19,'Annual Returns'!$A$4:$A$157,0)))-Inputs!$B$2*Inputs!$B$3*(1+Inputs!$B$4)^19))</f>
        <v/>
      </c>
      <c r="W116" s="16">
        <f>IF(OR(21&gt;Inputs!$B$5,$B116=""),"",MAX(0,V116*(1+INDEX('Annual Returns'!$B$4:$B$157,MATCH($A116+20,'Annual Returns'!$A$4:$A$157,0)))-Inputs!$B$2*Inputs!$B$3*(1+Inputs!$B$4)^20))</f>
        <v/>
      </c>
      <c r="X116" s="16">
        <f>IF(OR(22&gt;Inputs!$B$5,$B116=""),"",MAX(0,W116*(1+INDEX('Annual Returns'!$B$4:$B$157,MATCH($A116+21,'Annual Returns'!$A$4:$A$157,0)))-Inputs!$B$2*Inputs!$B$3*(1+Inputs!$B$4)^21))</f>
        <v/>
      </c>
      <c r="Y116" s="16">
        <f>IF(OR(23&gt;Inputs!$B$5,$B116=""),"",MAX(0,X116*(1+INDEX('Annual Returns'!$B$4:$B$157,MATCH($A116+22,'Annual Returns'!$A$4:$A$157,0)))-Inputs!$B$2*Inputs!$B$3*(1+Inputs!$B$4)^22))</f>
        <v/>
      </c>
      <c r="Z116" s="16">
        <f>IF(OR(24&gt;Inputs!$B$5,$B116=""),"",MAX(0,Y116*(1+INDEX('Annual Returns'!$B$4:$B$157,MATCH($A116+23,'Annual Returns'!$A$4:$A$157,0)))-Inputs!$B$2*Inputs!$B$3*(1+Inputs!$B$4)^23))</f>
        <v/>
      </c>
      <c r="AA116" s="16">
        <f>IF(OR(25&gt;Inputs!$B$5,$B116=""),"",MAX(0,Z116*(1+INDEX('Annual Returns'!$B$4:$B$157,MATCH($A116+24,'Annual Returns'!$A$4:$A$157,0)))-Inputs!$B$2*Inputs!$B$3*(1+Inputs!$B$4)^24))</f>
        <v/>
      </c>
      <c r="AB116" s="16">
        <f>IF(OR(26&gt;Inputs!$B$5,$B116=""),"",MAX(0,AA116*(1+INDEX('Annual Returns'!$B$4:$B$157,MATCH($A116+25,'Annual Returns'!$A$4:$A$157,0)))-Inputs!$B$2*Inputs!$B$3*(1+Inputs!$B$4)^25))</f>
        <v/>
      </c>
      <c r="AC116" s="16">
        <f>IF(OR(27&gt;Inputs!$B$5,$B116=""),"",MAX(0,AB116*(1+INDEX('Annual Returns'!$B$4:$B$157,MATCH($A116+26,'Annual Returns'!$A$4:$A$157,0)))-Inputs!$B$2*Inputs!$B$3*(1+Inputs!$B$4)^26))</f>
        <v/>
      </c>
      <c r="AD116" s="16">
        <f>IF(OR(28&gt;Inputs!$B$5,$B116=""),"",MAX(0,AC116*(1+INDEX('Annual Returns'!$B$4:$B$157,MATCH($A116+27,'Annual Returns'!$A$4:$A$157,0)))-Inputs!$B$2*Inputs!$B$3*(1+Inputs!$B$4)^27))</f>
        <v/>
      </c>
      <c r="AE116" s="16">
        <f>IF(OR(29&gt;Inputs!$B$5,$B116=""),"",MAX(0,AD116*(1+INDEX('Annual Returns'!$B$4:$B$157,MATCH($A116+28,'Annual Returns'!$A$4:$A$157,0)))-Inputs!$B$2*Inputs!$B$3*(1+Inputs!$B$4)^28))</f>
        <v/>
      </c>
      <c r="AF116" s="16">
        <f>IF(OR(30&gt;Inputs!$B$5,$B116=""),"",MAX(0,AE116*(1+INDEX('Annual Returns'!$B$4:$B$157,MATCH($A116+29,'Annual Returns'!$A$4:$A$157,0)))-Inputs!$B$2*Inputs!$B$3*(1+Inputs!$B$4)^29))</f>
        <v/>
      </c>
      <c r="AG116" s="16">
        <f>IF(OR(31&gt;Inputs!$B$5,$B116=""),"",MAX(0,AF116*(1+INDEX('Annual Returns'!$B$4:$B$157,MATCH($A116+30,'Annual Returns'!$A$4:$A$157,0)))-Inputs!$B$2*Inputs!$B$3*(1+Inputs!$B$4)^30))</f>
        <v/>
      </c>
      <c r="AH116" s="16">
        <f>IF(OR(32&gt;Inputs!$B$5,$B116=""),"",MAX(0,AG116*(1+INDEX('Annual Returns'!$B$4:$B$157,MATCH($A116+31,'Annual Returns'!$A$4:$A$157,0)))-Inputs!$B$2*Inputs!$B$3*(1+Inputs!$B$4)^31))</f>
        <v/>
      </c>
      <c r="AI116" s="16">
        <f>IF(OR(33&gt;Inputs!$B$5,$B116=""),"",MAX(0,AH116*(1+INDEX('Annual Returns'!$B$4:$B$157,MATCH($A116+32,'Annual Returns'!$A$4:$A$157,0)))-Inputs!$B$2*Inputs!$B$3*(1+Inputs!$B$4)^32))</f>
        <v/>
      </c>
      <c r="AJ116" s="16">
        <f>IF(OR(34&gt;Inputs!$B$5,$B116=""),"",MAX(0,AI116*(1+INDEX('Annual Returns'!$B$4:$B$157,MATCH($A116+33,'Annual Returns'!$A$4:$A$157,0)))-Inputs!$B$2*Inputs!$B$3*(1+Inputs!$B$4)^33))</f>
        <v/>
      </c>
      <c r="AK116" s="16">
        <f>IF(OR(35&gt;Inputs!$B$5,$B116=""),"",MAX(0,AJ116*(1+INDEX('Annual Returns'!$B$4:$B$157,MATCH($A116+34,'Annual Returns'!$A$4:$A$157,0)))-Inputs!$B$2*Inputs!$B$3*(1+Inputs!$B$4)^34))</f>
        <v/>
      </c>
      <c r="AL116" s="16">
        <f>IF(OR(36&gt;Inputs!$B$5,$B116=""),"",MAX(0,AK116*(1+INDEX('Annual Returns'!$B$4:$B$157,MATCH($A116+35,'Annual Returns'!$A$4:$A$157,0)))-Inputs!$B$2*Inputs!$B$3*(1+Inputs!$B$4)^35))</f>
        <v/>
      </c>
      <c r="AM116" s="16">
        <f>IF(OR(37&gt;Inputs!$B$5,$B116=""),"",MAX(0,AL116*(1+INDEX('Annual Returns'!$B$4:$B$157,MATCH($A116+36,'Annual Returns'!$A$4:$A$157,0)))-Inputs!$B$2*Inputs!$B$3*(1+Inputs!$B$4)^36))</f>
        <v/>
      </c>
      <c r="AN116" s="16">
        <f>IF(OR(38&gt;Inputs!$B$5,$B116=""),"",MAX(0,AM116*(1+INDEX('Annual Returns'!$B$4:$B$157,MATCH($A116+37,'Annual Returns'!$A$4:$A$157,0)))-Inputs!$B$2*Inputs!$B$3*(1+Inputs!$B$4)^37))</f>
        <v/>
      </c>
      <c r="AO116" s="16">
        <f>IF(OR(39&gt;Inputs!$B$5,$B116=""),"",MAX(0,AN116*(1+INDEX('Annual Returns'!$B$4:$B$157,MATCH($A116+38,'Annual Returns'!$A$4:$A$157,0)))-Inputs!$B$2*Inputs!$B$3*(1+Inputs!$B$4)^38))</f>
        <v/>
      </c>
      <c r="AP116" s="16">
        <f>IF(OR(40&gt;Inputs!$B$5,$B116=""),"",MAX(0,AO116*(1+INDEX('Annual Returns'!$B$4:$B$157,MATCH($A116+39,'Annual Returns'!$A$4:$A$157,0)))-Inputs!$B$2*Inputs!$B$3*(1+Inputs!$B$4)^39))</f>
        <v/>
      </c>
      <c r="AQ116" s="16">
        <f>IF(OR(41&gt;Inputs!$B$5,$B116=""),"",MAX(0,AP116*(1+INDEX('Annual Returns'!$B$4:$B$157,MATCH($A116+40,'Annual Returns'!$A$4:$A$157,0)))-Inputs!$B$2*Inputs!$B$3*(1+Inputs!$B$4)^40))</f>
        <v/>
      </c>
      <c r="AR116" s="16">
        <f>IF(OR(42&gt;Inputs!$B$5,$B116=""),"",MAX(0,AQ116*(1+INDEX('Annual Returns'!$B$4:$B$157,MATCH($A116+41,'Annual Returns'!$A$4:$A$157,0)))-Inputs!$B$2*Inputs!$B$3*(1+Inputs!$B$4)^41))</f>
        <v/>
      </c>
      <c r="AS116" s="16">
        <f>IF(OR(43&gt;Inputs!$B$5,$B116=""),"",MAX(0,AR116*(1+INDEX('Annual Returns'!$B$4:$B$157,MATCH($A116+42,'Annual Returns'!$A$4:$A$157,0)))-Inputs!$B$2*Inputs!$B$3*(1+Inputs!$B$4)^42))</f>
        <v/>
      </c>
      <c r="AT116" s="16">
        <f>IF(OR(44&gt;Inputs!$B$5,$B116=""),"",MAX(0,AS116*(1+INDEX('Annual Returns'!$B$4:$B$157,MATCH($A116+43,'Annual Returns'!$A$4:$A$157,0)))-Inputs!$B$2*Inputs!$B$3*(1+Inputs!$B$4)^43))</f>
        <v/>
      </c>
      <c r="AU116" s="16">
        <f>IF(OR(45&gt;Inputs!$B$5,$B116=""),"",MAX(0,AT116*(1+INDEX('Annual Returns'!$B$4:$B$157,MATCH($A116+44,'Annual Returns'!$A$4:$A$157,0)))-Inputs!$B$2*Inputs!$B$3*(1+Inputs!$B$4)^44))</f>
        <v/>
      </c>
      <c r="AV116" s="16">
        <f>IF(OR(46&gt;Inputs!$B$5,$B116=""),"",MAX(0,AU116*(1+INDEX('Annual Returns'!$B$4:$B$157,MATCH($A116+45,'Annual Returns'!$A$4:$A$157,0)))-Inputs!$B$2*Inputs!$B$3*(1+Inputs!$B$4)^45))</f>
        <v/>
      </c>
      <c r="AW116" s="16">
        <f>IF(OR(47&gt;Inputs!$B$5,$B116=""),"",MAX(0,AV116*(1+INDEX('Annual Returns'!$B$4:$B$157,MATCH($A116+46,'Annual Returns'!$A$4:$A$157,0)))-Inputs!$B$2*Inputs!$B$3*(1+Inputs!$B$4)^46))</f>
        <v/>
      </c>
      <c r="AX116" s="16">
        <f>IF(OR(48&gt;Inputs!$B$5,$B116=""),"",MAX(0,AW116*(1+INDEX('Annual Returns'!$B$4:$B$157,MATCH($A116+47,'Annual Returns'!$A$4:$A$157,0)))-Inputs!$B$2*Inputs!$B$3*(1+Inputs!$B$4)^47))</f>
        <v/>
      </c>
      <c r="AY116" s="16">
        <f>IF(OR(49&gt;Inputs!$B$5,$B116=""),"",MAX(0,AX116*(1+INDEX('Annual Returns'!$B$4:$B$157,MATCH($A116+48,'Annual Returns'!$A$4:$A$157,0)))-Inputs!$B$2*Inputs!$B$3*(1+Inputs!$B$4)^48))</f>
        <v/>
      </c>
      <c r="AZ116" s="16">
        <f>IF(OR(50&gt;Inputs!$B$5,$B116=""),"",MAX(0,AY116*(1+INDEX('Annual Returns'!$B$4:$B$157,MATCH($A116+49,'Annual Returns'!$A$4:$A$157,0)))-Inputs!$B$2*Inputs!$B$3*(1+Inputs!$B$4)^49))</f>
        <v/>
      </c>
      <c r="BA116" s="16">
        <f>IF(B116="","",INDEX(C116:AZ116,Inputs!$B$5))</f>
        <v/>
      </c>
      <c r="BB116">
        <f>IF(BA116="","",IF(BA116&gt;0,1,0))</f>
        <v/>
      </c>
      <c r="BC116">
        <f>IF(BB116="","",IF(BB116=1,"",MATCH(0,C116:AZ116,0)))</f>
        <v/>
      </c>
    </row>
    <row r="117">
      <c r="A117" t="n">
        <v>1985</v>
      </c>
      <c r="B117" s="16">
        <f>IF(OR($A117+Inputs!$B$5-1&gt;Inputs!$B$7,Inputs!$B$5&gt;50),"",Inputs!$B$2)</f>
        <v/>
      </c>
      <c r="C117" s="16">
        <f>IF(OR(1&gt;Inputs!$B$5,$B117=""),"",MAX(0,B117*(1+INDEX('Annual Returns'!$B$4:$B$157,MATCH($A117+0,'Annual Returns'!$A$4:$A$157,0)))-Inputs!$B$2*Inputs!$B$3*(1+Inputs!$B$4)^0))</f>
        <v/>
      </c>
      <c r="D117" s="16">
        <f>IF(OR(2&gt;Inputs!$B$5,$B117=""),"",MAX(0,C117*(1+INDEX('Annual Returns'!$B$4:$B$157,MATCH($A117+1,'Annual Returns'!$A$4:$A$157,0)))-Inputs!$B$2*Inputs!$B$3*(1+Inputs!$B$4)^1))</f>
        <v/>
      </c>
      <c r="E117" s="16">
        <f>IF(OR(3&gt;Inputs!$B$5,$B117=""),"",MAX(0,D117*(1+INDEX('Annual Returns'!$B$4:$B$157,MATCH($A117+2,'Annual Returns'!$A$4:$A$157,0)))-Inputs!$B$2*Inputs!$B$3*(1+Inputs!$B$4)^2))</f>
        <v/>
      </c>
      <c r="F117" s="16">
        <f>IF(OR(4&gt;Inputs!$B$5,$B117=""),"",MAX(0,E117*(1+INDEX('Annual Returns'!$B$4:$B$157,MATCH($A117+3,'Annual Returns'!$A$4:$A$157,0)))-Inputs!$B$2*Inputs!$B$3*(1+Inputs!$B$4)^3))</f>
        <v/>
      </c>
      <c r="G117" s="16">
        <f>IF(OR(5&gt;Inputs!$B$5,$B117=""),"",MAX(0,F117*(1+INDEX('Annual Returns'!$B$4:$B$157,MATCH($A117+4,'Annual Returns'!$A$4:$A$157,0)))-Inputs!$B$2*Inputs!$B$3*(1+Inputs!$B$4)^4))</f>
        <v/>
      </c>
      <c r="H117" s="16">
        <f>IF(OR(6&gt;Inputs!$B$5,$B117=""),"",MAX(0,G117*(1+INDEX('Annual Returns'!$B$4:$B$157,MATCH($A117+5,'Annual Returns'!$A$4:$A$157,0)))-Inputs!$B$2*Inputs!$B$3*(1+Inputs!$B$4)^5))</f>
        <v/>
      </c>
      <c r="I117" s="16">
        <f>IF(OR(7&gt;Inputs!$B$5,$B117=""),"",MAX(0,H117*(1+INDEX('Annual Returns'!$B$4:$B$157,MATCH($A117+6,'Annual Returns'!$A$4:$A$157,0)))-Inputs!$B$2*Inputs!$B$3*(1+Inputs!$B$4)^6))</f>
        <v/>
      </c>
      <c r="J117" s="16">
        <f>IF(OR(8&gt;Inputs!$B$5,$B117=""),"",MAX(0,I117*(1+INDEX('Annual Returns'!$B$4:$B$157,MATCH($A117+7,'Annual Returns'!$A$4:$A$157,0)))-Inputs!$B$2*Inputs!$B$3*(1+Inputs!$B$4)^7))</f>
        <v/>
      </c>
      <c r="K117" s="16">
        <f>IF(OR(9&gt;Inputs!$B$5,$B117=""),"",MAX(0,J117*(1+INDEX('Annual Returns'!$B$4:$B$157,MATCH($A117+8,'Annual Returns'!$A$4:$A$157,0)))-Inputs!$B$2*Inputs!$B$3*(1+Inputs!$B$4)^8))</f>
        <v/>
      </c>
      <c r="L117" s="16">
        <f>IF(OR(10&gt;Inputs!$B$5,$B117=""),"",MAX(0,K117*(1+INDEX('Annual Returns'!$B$4:$B$157,MATCH($A117+9,'Annual Returns'!$A$4:$A$157,0)))-Inputs!$B$2*Inputs!$B$3*(1+Inputs!$B$4)^9))</f>
        <v/>
      </c>
      <c r="M117" s="16">
        <f>IF(OR(11&gt;Inputs!$B$5,$B117=""),"",MAX(0,L117*(1+INDEX('Annual Returns'!$B$4:$B$157,MATCH($A117+10,'Annual Returns'!$A$4:$A$157,0)))-Inputs!$B$2*Inputs!$B$3*(1+Inputs!$B$4)^10))</f>
        <v/>
      </c>
      <c r="N117" s="16">
        <f>IF(OR(12&gt;Inputs!$B$5,$B117=""),"",MAX(0,M117*(1+INDEX('Annual Returns'!$B$4:$B$157,MATCH($A117+11,'Annual Returns'!$A$4:$A$157,0)))-Inputs!$B$2*Inputs!$B$3*(1+Inputs!$B$4)^11))</f>
        <v/>
      </c>
      <c r="O117" s="16">
        <f>IF(OR(13&gt;Inputs!$B$5,$B117=""),"",MAX(0,N117*(1+INDEX('Annual Returns'!$B$4:$B$157,MATCH($A117+12,'Annual Returns'!$A$4:$A$157,0)))-Inputs!$B$2*Inputs!$B$3*(1+Inputs!$B$4)^12))</f>
        <v/>
      </c>
      <c r="P117" s="16">
        <f>IF(OR(14&gt;Inputs!$B$5,$B117=""),"",MAX(0,O117*(1+INDEX('Annual Returns'!$B$4:$B$157,MATCH($A117+13,'Annual Returns'!$A$4:$A$157,0)))-Inputs!$B$2*Inputs!$B$3*(1+Inputs!$B$4)^13))</f>
        <v/>
      </c>
      <c r="Q117" s="16">
        <f>IF(OR(15&gt;Inputs!$B$5,$B117=""),"",MAX(0,P117*(1+INDEX('Annual Returns'!$B$4:$B$157,MATCH($A117+14,'Annual Returns'!$A$4:$A$157,0)))-Inputs!$B$2*Inputs!$B$3*(1+Inputs!$B$4)^14))</f>
        <v/>
      </c>
      <c r="R117" s="16">
        <f>IF(OR(16&gt;Inputs!$B$5,$B117=""),"",MAX(0,Q117*(1+INDEX('Annual Returns'!$B$4:$B$157,MATCH($A117+15,'Annual Returns'!$A$4:$A$157,0)))-Inputs!$B$2*Inputs!$B$3*(1+Inputs!$B$4)^15))</f>
        <v/>
      </c>
      <c r="S117" s="16">
        <f>IF(OR(17&gt;Inputs!$B$5,$B117=""),"",MAX(0,R117*(1+INDEX('Annual Returns'!$B$4:$B$157,MATCH($A117+16,'Annual Returns'!$A$4:$A$157,0)))-Inputs!$B$2*Inputs!$B$3*(1+Inputs!$B$4)^16))</f>
        <v/>
      </c>
      <c r="T117" s="16">
        <f>IF(OR(18&gt;Inputs!$B$5,$B117=""),"",MAX(0,S117*(1+INDEX('Annual Returns'!$B$4:$B$157,MATCH($A117+17,'Annual Returns'!$A$4:$A$157,0)))-Inputs!$B$2*Inputs!$B$3*(1+Inputs!$B$4)^17))</f>
        <v/>
      </c>
      <c r="U117" s="16">
        <f>IF(OR(19&gt;Inputs!$B$5,$B117=""),"",MAX(0,T117*(1+INDEX('Annual Returns'!$B$4:$B$157,MATCH($A117+18,'Annual Returns'!$A$4:$A$157,0)))-Inputs!$B$2*Inputs!$B$3*(1+Inputs!$B$4)^18))</f>
        <v/>
      </c>
      <c r="V117" s="16">
        <f>IF(OR(20&gt;Inputs!$B$5,$B117=""),"",MAX(0,U117*(1+INDEX('Annual Returns'!$B$4:$B$157,MATCH($A117+19,'Annual Returns'!$A$4:$A$157,0)))-Inputs!$B$2*Inputs!$B$3*(1+Inputs!$B$4)^19))</f>
        <v/>
      </c>
      <c r="W117" s="16">
        <f>IF(OR(21&gt;Inputs!$B$5,$B117=""),"",MAX(0,V117*(1+INDEX('Annual Returns'!$B$4:$B$157,MATCH($A117+20,'Annual Returns'!$A$4:$A$157,0)))-Inputs!$B$2*Inputs!$B$3*(1+Inputs!$B$4)^20))</f>
        <v/>
      </c>
      <c r="X117" s="16">
        <f>IF(OR(22&gt;Inputs!$B$5,$B117=""),"",MAX(0,W117*(1+INDEX('Annual Returns'!$B$4:$B$157,MATCH($A117+21,'Annual Returns'!$A$4:$A$157,0)))-Inputs!$B$2*Inputs!$B$3*(1+Inputs!$B$4)^21))</f>
        <v/>
      </c>
      <c r="Y117" s="16">
        <f>IF(OR(23&gt;Inputs!$B$5,$B117=""),"",MAX(0,X117*(1+INDEX('Annual Returns'!$B$4:$B$157,MATCH($A117+22,'Annual Returns'!$A$4:$A$157,0)))-Inputs!$B$2*Inputs!$B$3*(1+Inputs!$B$4)^22))</f>
        <v/>
      </c>
      <c r="Z117" s="16">
        <f>IF(OR(24&gt;Inputs!$B$5,$B117=""),"",MAX(0,Y117*(1+INDEX('Annual Returns'!$B$4:$B$157,MATCH($A117+23,'Annual Returns'!$A$4:$A$157,0)))-Inputs!$B$2*Inputs!$B$3*(1+Inputs!$B$4)^23))</f>
        <v/>
      </c>
      <c r="AA117" s="16">
        <f>IF(OR(25&gt;Inputs!$B$5,$B117=""),"",MAX(0,Z117*(1+INDEX('Annual Returns'!$B$4:$B$157,MATCH($A117+24,'Annual Returns'!$A$4:$A$157,0)))-Inputs!$B$2*Inputs!$B$3*(1+Inputs!$B$4)^24))</f>
        <v/>
      </c>
      <c r="AB117" s="16">
        <f>IF(OR(26&gt;Inputs!$B$5,$B117=""),"",MAX(0,AA117*(1+INDEX('Annual Returns'!$B$4:$B$157,MATCH($A117+25,'Annual Returns'!$A$4:$A$157,0)))-Inputs!$B$2*Inputs!$B$3*(1+Inputs!$B$4)^25))</f>
        <v/>
      </c>
      <c r="AC117" s="16">
        <f>IF(OR(27&gt;Inputs!$B$5,$B117=""),"",MAX(0,AB117*(1+INDEX('Annual Returns'!$B$4:$B$157,MATCH($A117+26,'Annual Returns'!$A$4:$A$157,0)))-Inputs!$B$2*Inputs!$B$3*(1+Inputs!$B$4)^26))</f>
        <v/>
      </c>
      <c r="AD117" s="16">
        <f>IF(OR(28&gt;Inputs!$B$5,$B117=""),"",MAX(0,AC117*(1+INDEX('Annual Returns'!$B$4:$B$157,MATCH($A117+27,'Annual Returns'!$A$4:$A$157,0)))-Inputs!$B$2*Inputs!$B$3*(1+Inputs!$B$4)^27))</f>
        <v/>
      </c>
      <c r="AE117" s="16">
        <f>IF(OR(29&gt;Inputs!$B$5,$B117=""),"",MAX(0,AD117*(1+INDEX('Annual Returns'!$B$4:$B$157,MATCH($A117+28,'Annual Returns'!$A$4:$A$157,0)))-Inputs!$B$2*Inputs!$B$3*(1+Inputs!$B$4)^28))</f>
        <v/>
      </c>
      <c r="AF117" s="16">
        <f>IF(OR(30&gt;Inputs!$B$5,$B117=""),"",MAX(0,AE117*(1+INDEX('Annual Returns'!$B$4:$B$157,MATCH($A117+29,'Annual Returns'!$A$4:$A$157,0)))-Inputs!$B$2*Inputs!$B$3*(1+Inputs!$B$4)^29))</f>
        <v/>
      </c>
      <c r="AG117" s="16">
        <f>IF(OR(31&gt;Inputs!$B$5,$B117=""),"",MAX(0,AF117*(1+INDEX('Annual Returns'!$B$4:$B$157,MATCH($A117+30,'Annual Returns'!$A$4:$A$157,0)))-Inputs!$B$2*Inputs!$B$3*(1+Inputs!$B$4)^30))</f>
        <v/>
      </c>
      <c r="AH117" s="16">
        <f>IF(OR(32&gt;Inputs!$B$5,$B117=""),"",MAX(0,AG117*(1+INDEX('Annual Returns'!$B$4:$B$157,MATCH($A117+31,'Annual Returns'!$A$4:$A$157,0)))-Inputs!$B$2*Inputs!$B$3*(1+Inputs!$B$4)^31))</f>
        <v/>
      </c>
      <c r="AI117" s="16">
        <f>IF(OR(33&gt;Inputs!$B$5,$B117=""),"",MAX(0,AH117*(1+INDEX('Annual Returns'!$B$4:$B$157,MATCH($A117+32,'Annual Returns'!$A$4:$A$157,0)))-Inputs!$B$2*Inputs!$B$3*(1+Inputs!$B$4)^32))</f>
        <v/>
      </c>
      <c r="AJ117" s="16">
        <f>IF(OR(34&gt;Inputs!$B$5,$B117=""),"",MAX(0,AI117*(1+INDEX('Annual Returns'!$B$4:$B$157,MATCH($A117+33,'Annual Returns'!$A$4:$A$157,0)))-Inputs!$B$2*Inputs!$B$3*(1+Inputs!$B$4)^33))</f>
        <v/>
      </c>
      <c r="AK117" s="16">
        <f>IF(OR(35&gt;Inputs!$B$5,$B117=""),"",MAX(0,AJ117*(1+INDEX('Annual Returns'!$B$4:$B$157,MATCH($A117+34,'Annual Returns'!$A$4:$A$157,0)))-Inputs!$B$2*Inputs!$B$3*(1+Inputs!$B$4)^34))</f>
        <v/>
      </c>
      <c r="AL117" s="16">
        <f>IF(OR(36&gt;Inputs!$B$5,$B117=""),"",MAX(0,AK117*(1+INDEX('Annual Returns'!$B$4:$B$157,MATCH($A117+35,'Annual Returns'!$A$4:$A$157,0)))-Inputs!$B$2*Inputs!$B$3*(1+Inputs!$B$4)^35))</f>
        <v/>
      </c>
      <c r="AM117" s="16">
        <f>IF(OR(37&gt;Inputs!$B$5,$B117=""),"",MAX(0,AL117*(1+INDEX('Annual Returns'!$B$4:$B$157,MATCH($A117+36,'Annual Returns'!$A$4:$A$157,0)))-Inputs!$B$2*Inputs!$B$3*(1+Inputs!$B$4)^36))</f>
        <v/>
      </c>
      <c r="AN117" s="16">
        <f>IF(OR(38&gt;Inputs!$B$5,$B117=""),"",MAX(0,AM117*(1+INDEX('Annual Returns'!$B$4:$B$157,MATCH($A117+37,'Annual Returns'!$A$4:$A$157,0)))-Inputs!$B$2*Inputs!$B$3*(1+Inputs!$B$4)^37))</f>
        <v/>
      </c>
      <c r="AO117" s="16">
        <f>IF(OR(39&gt;Inputs!$B$5,$B117=""),"",MAX(0,AN117*(1+INDEX('Annual Returns'!$B$4:$B$157,MATCH($A117+38,'Annual Returns'!$A$4:$A$157,0)))-Inputs!$B$2*Inputs!$B$3*(1+Inputs!$B$4)^38))</f>
        <v/>
      </c>
      <c r="AP117" s="16">
        <f>IF(OR(40&gt;Inputs!$B$5,$B117=""),"",MAX(0,AO117*(1+INDEX('Annual Returns'!$B$4:$B$157,MATCH($A117+39,'Annual Returns'!$A$4:$A$157,0)))-Inputs!$B$2*Inputs!$B$3*(1+Inputs!$B$4)^39))</f>
        <v/>
      </c>
      <c r="AQ117" s="16">
        <f>IF(OR(41&gt;Inputs!$B$5,$B117=""),"",MAX(0,AP117*(1+INDEX('Annual Returns'!$B$4:$B$157,MATCH($A117+40,'Annual Returns'!$A$4:$A$157,0)))-Inputs!$B$2*Inputs!$B$3*(1+Inputs!$B$4)^40))</f>
        <v/>
      </c>
      <c r="AR117" s="16">
        <f>IF(OR(42&gt;Inputs!$B$5,$B117=""),"",MAX(0,AQ117*(1+INDEX('Annual Returns'!$B$4:$B$157,MATCH($A117+41,'Annual Returns'!$A$4:$A$157,0)))-Inputs!$B$2*Inputs!$B$3*(1+Inputs!$B$4)^41))</f>
        <v/>
      </c>
      <c r="AS117" s="16">
        <f>IF(OR(43&gt;Inputs!$B$5,$B117=""),"",MAX(0,AR117*(1+INDEX('Annual Returns'!$B$4:$B$157,MATCH($A117+42,'Annual Returns'!$A$4:$A$157,0)))-Inputs!$B$2*Inputs!$B$3*(1+Inputs!$B$4)^42))</f>
        <v/>
      </c>
      <c r="AT117" s="16">
        <f>IF(OR(44&gt;Inputs!$B$5,$B117=""),"",MAX(0,AS117*(1+INDEX('Annual Returns'!$B$4:$B$157,MATCH($A117+43,'Annual Returns'!$A$4:$A$157,0)))-Inputs!$B$2*Inputs!$B$3*(1+Inputs!$B$4)^43))</f>
        <v/>
      </c>
      <c r="AU117" s="16">
        <f>IF(OR(45&gt;Inputs!$B$5,$B117=""),"",MAX(0,AT117*(1+INDEX('Annual Returns'!$B$4:$B$157,MATCH($A117+44,'Annual Returns'!$A$4:$A$157,0)))-Inputs!$B$2*Inputs!$B$3*(1+Inputs!$B$4)^44))</f>
        <v/>
      </c>
      <c r="AV117" s="16">
        <f>IF(OR(46&gt;Inputs!$B$5,$B117=""),"",MAX(0,AU117*(1+INDEX('Annual Returns'!$B$4:$B$157,MATCH($A117+45,'Annual Returns'!$A$4:$A$157,0)))-Inputs!$B$2*Inputs!$B$3*(1+Inputs!$B$4)^45))</f>
        <v/>
      </c>
      <c r="AW117" s="16">
        <f>IF(OR(47&gt;Inputs!$B$5,$B117=""),"",MAX(0,AV117*(1+INDEX('Annual Returns'!$B$4:$B$157,MATCH($A117+46,'Annual Returns'!$A$4:$A$157,0)))-Inputs!$B$2*Inputs!$B$3*(1+Inputs!$B$4)^46))</f>
        <v/>
      </c>
      <c r="AX117" s="16">
        <f>IF(OR(48&gt;Inputs!$B$5,$B117=""),"",MAX(0,AW117*(1+INDEX('Annual Returns'!$B$4:$B$157,MATCH($A117+47,'Annual Returns'!$A$4:$A$157,0)))-Inputs!$B$2*Inputs!$B$3*(1+Inputs!$B$4)^47))</f>
        <v/>
      </c>
      <c r="AY117" s="16">
        <f>IF(OR(49&gt;Inputs!$B$5,$B117=""),"",MAX(0,AX117*(1+INDEX('Annual Returns'!$B$4:$B$157,MATCH($A117+48,'Annual Returns'!$A$4:$A$157,0)))-Inputs!$B$2*Inputs!$B$3*(1+Inputs!$B$4)^48))</f>
        <v/>
      </c>
      <c r="AZ117" s="16">
        <f>IF(OR(50&gt;Inputs!$B$5,$B117=""),"",MAX(0,AY117*(1+INDEX('Annual Returns'!$B$4:$B$157,MATCH($A117+49,'Annual Returns'!$A$4:$A$157,0)))-Inputs!$B$2*Inputs!$B$3*(1+Inputs!$B$4)^49))</f>
        <v/>
      </c>
      <c r="BA117" s="16">
        <f>IF(B117="","",INDEX(C117:AZ117,Inputs!$B$5))</f>
        <v/>
      </c>
      <c r="BB117">
        <f>IF(BA117="","",IF(BA117&gt;0,1,0))</f>
        <v/>
      </c>
      <c r="BC117">
        <f>IF(BB117="","",IF(BB117=1,"",MATCH(0,C117:AZ117,0)))</f>
        <v/>
      </c>
    </row>
    <row r="118">
      <c r="A118" t="n">
        <v>1986</v>
      </c>
      <c r="B118" s="16">
        <f>IF(OR($A118+Inputs!$B$5-1&gt;Inputs!$B$7,Inputs!$B$5&gt;50),"",Inputs!$B$2)</f>
        <v/>
      </c>
      <c r="C118" s="16">
        <f>IF(OR(1&gt;Inputs!$B$5,$B118=""),"",MAX(0,B118*(1+INDEX('Annual Returns'!$B$4:$B$157,MATCH($A118+0,'Annual Returns'!$A$4:$A$157,0)))-Inputs!$B$2*Inputs!$B$3*(1+Inputs!$B$4)^0))</f>
        <v/>
      </c>
      <c r="D118" s="16">
        <f>IF(OR(2&gt;Inputs!$B$5,$B118=""),"",MAX(0,C118*(1+INDEX('Annual Returns'!$B$4:$B$157,MATCH($A118+1,'Annual Returns'!$A$4:$A$157,0)))-Inputs!$B$2*Inputs!$B$3*(1+Inputs!$B$4)^1))</f>
        <v/>
      </c>
      <c r="E118" s="16">
        <f>IF(OR(3&gt;Inputs!$B$5,$B118=""),"",MAX(0,D118*(1+INDEX('Annual Returns'!$B$4:$B$157,MATCH($A118+2,'Annual Returns'!$A$4:$A$157,0)))-Inputs!$B$2*Inputs!$B$3*(1+Inputs!$B$4)^2))</f>
        <v/>
      </c>
      <c r="F118" s="16">
        <f>IF(OR(4&gt;Inputs!$B$5,$B118=""),"",MAX(0,E118*(1+INDEX('Annual Returns'!$B$4:$B$157,MATCH($A118+3,'Annual Returns'!$A$4:$A$157,0)))-Inputs!$B$2*Inputs!$B$3*(1+Inputs!$B$4)^3))</f>
        <v/>
      </c>
      <c r="G118" s="16">
        <f>IF(OR(5&gt;Inputs!$B$5,$B118=""),"",MAX(0,F118*(1+INDEX('Annual Returns'!$B$4:$B$157,MATCH($A118+4,'Annual Returns'!$A$4:$A$157,0)))-Inputs!$B$2*Inputs!$B$3*(1+Inputs!$B$4)^4))</f>
        <v/>
      </c>
      <c r="H118" s="16">
        <f>IF(OR(6&gt;Inputs!$B$5,$B118=""),"",MAX(0,G118*(1+INDEX('Annual Returns'!$B$4:$B$157,MATCH($A118+5,'Annual Returns'!$A$4:$A$157,0)))-Inputs!$B$2*Inputs!$B$3*(1+Inputs!$B$4)^5))</f>
        <v/>
      </c>
      <c r="I118" s="16">
        <f>IF(OR(7&gt;Inputs!$B$5,$B118=""),"",MAX(0,H118*(1+INDEX('Annual Returns'!$B$4:$B$157,MATCH($A118+6,'Annual Returns'!$A$4:$A$157,0)))-Inputs!$B$2*Inputs!$B$3*(1+Inputs!$B$4)^6))</f>
        <v/>
      </c>
      <c r="J118" s="16">
        <f>IF(OR(8&gt;Inputs!$B$5,$B118=""),"",MAX(0,I118*(1+INDEX('Annual Returns'!$B$4:$B$157,MATCH($A118+7,'Annual Returns'!$A$4:$A$157,0)))-Inputs!$B$2*Inputs!$B$3*(1+Inputs!$B$4)^7))</f>
        <v/>
      </c>
      <c r="K118" s="16">
        <f>IF(OR(9&gt;Inputs!$B$5,$B118=""),"",MAX(0,J118*(1+INDEX('Annual Returns'!$B$4:$B$157,MATCH($A118+8,'Annual Returns'!$A$4:$A$157,0)))-Inputs!$B$2*Inputs!$B$3*(1+Inputs!$B$4)^8))</f>
        <v/>
      </c>
      <c r="L118" s="16">
        <f>IF(OR(10&gt;Inputs!$B$5,$B118=""),"",MAX(0,K118*(1+INDEX('Annual Returns'!$B$4:$B$157,MATCH($A118+9,'Annual Returns'!$A$4:$A$157,0)))-Inputs!$B$2*Inputs!$B$3*(1+Inputs!$B$4)^9))</f>
        <v/>
      </c>
      <c r="M118" s="16">
        <f>IF(OR(11&gt;Inputs!$B$5,$B118=""),"",MAX(0,L118*(1+INDEX('Annual Returns'!$B$4:$B$157,MATCH($A118+10,'Annual Returns'!$A$4:$A$157,0)))-Inputs!$B$2*Inputs!$B$3*(1+Inputs!$B$4)^10))</f>
        <v/>
      </c>
      <c r="N118" s="16">
        <f>IF(OR(12&gt;Inputs!$B$5,$B118=""),"",MAX(0,M118*(1+INDEX('Annual Returns'!$B$4:$B$157,MATCH($A118+11,'Annual Returns'!$A$4:$A$157,0)))-Inputs!$B$2*Inputs!$B$3*(1+Inputs!$B$4)^11))</f>
        <v/>
      </c>
      <c r="O118" s="16">
        <f>IF(OR(13&gt;Inputs!$B$5,$B118=""),"",MAX(0,N118*(1+INDEX('Annual Returns'!$B$4:$B$157,MATCH($A118+12,'Annual Returns'!$A$4:$A$157,0)))-Inputs!$B$2*Inputs!$B$3*(1+Inputs!$B$4)^12))</f>
        <v/>
      </c>
      <c r="P118" s="16">
        <f>IF(OR(14&gt;Inputs!$B$5,$B118=""),"",MAX(0,O118*(1+INDEX('Annual Returns'!$B$4:$B$157,MATCH($A118+13,'Annual Returns'!$A$4:$A$157,0)))-Inputs!$B$2*Inputs!$B$3*(1+Inputs!$B$4)^13))</f>
        <v/>
      </c>
      <c r="Q118" s="16">
        <f>IF(OR(15&gt;Inputs!$B$5,$B118=""),"",MAX(0,P118*(1+INDEX('Annual Returns'!$B$4:$B$157,MATCH($A118+14,'Annual Returns'!$A$4:$A$157,0)))-Inputs!$B$2*Inputs!$B$3*(1+Inputs!$B$4)^14))</f>
        <v/>
      </c>
      <c r="R118" s="16">
        <f>IF(OR(16&gt;Inputs!$B$5,$B118=""),"",MAX(0,Q118*(1+INDEX('Annual Returns'!$B$4:$B$157,MATCH($A118+15,'Annual Returns'!$A$4:$A$157,0)))-Inputs!$B$2*Inputs!$B$3*(1+Inputs!$B$4)^15))</f>
        <v/>
      </c>
      <c r="S118" s="16">
        <f>IF(OR(17&gt;Inputs!$B$5,$B118=""),"",MAX(0,R118*(1+INDEX('Annual Returns'!$B$4:$B$157,MATCH($A118+16,'Annual Returns'!$A$4:$A$157,0)))-Inputs!$B$2*Inputs!$B$3*(1+Inputs!$B$4)^16))</f>
        <v/>
      </c>
      <c r="T118" s="16">
        <f>IF(OR(18&gt;Inputs!$B$5,$B118=""),"",MAX(0,S118*(1+INDEX('Annual Returns'!$B$4:$B$157,MATCH($A118+17,'Annual Returns'!$A$4:$A$157,0)))-Inputs!$B$2*Inputs!$B$3*(1+Inputs!$B$4)^17))</f>
        <v/>
      </c>
      <c r="U118" s="16">
        <f>IF(OR(19&gt;Inputs!$B$5,$B118=""),"",MAX(0,T118*(1+INDEX('Annual Returns'!$B$4:$B$157,MATCH($A118+18,'Annual Returns'!$A$4:$A$157,0)))-Inputs!$B$2*Inputs!$B$3*(1+Inputs!$B$4)^18))</f>
        <v/>
      </c>
      <c r="V118" s="16">
        <f>IF(OR(20&gt;Inputs!$B$5,$B118=""),"",MAX(0,U118*(1+INDEX('Annual Returns'!$B$4:$B$157,MATCH($A118+19,'Annual Returns'!$A$4:$A$157,0)))-Inputs!$B$2*Inputs!$B$3*(1+Inputs!$B$4)^19))</f>
        <v/>
      </c>
      <c r="W118" s="16">
        <f>IF(OR(21&gt;Inputs!$B$5,$B118=""),"",MAX(0,V118*(1+INDEX('Annual Returns'!$B$4:$B$157,MATCH($A118+20,'Annual Returns'!$A$4:$A$157,0)))-Inputs!$B$2*Inputs!$B$3*(1+Inputs!$B$4)^20))</f>
        <v/>
      </c>
      <c r="X118" s="16">
        <f>IF(OR(22&gt;Inputs!$B$5,$B118=""),"",MAX(0,W118*(1+INDEX('Annual Returns'!$B$4:$B$157,MATCH($A118+21,'Annual Returns'!$A$4:$A$157,0)))-Inputs!$B$2*Inputs!$B$3*(1+Inputs!$B$4)^21))</f>
        <v/>
      </c>
      <c r="Y118" s="16">
        <f>IF(OR(23&gt;Inputs!$B$5,$B118=""),"",MAX(0,X118*(1+INDEX('Annual Returns'!$B$4:$B$157,MATCH($A118+22,'Annual Returns'!$A$4:$A$157,0)))-Inputs!$B$2*Inputs!$B$3*(1+Inputs!$B$4)^22))</f>
        <v/>
      </c>
      <c r="Z118" s="16">
        <f>IF(OR(24&gt;Inputs!$B$5,$B118=""),"",MAX(0,Y118*(1+INDEX('Annual Returns'!$B$4:$B$157,MATCH($A118+23,'Annual Returns'!$A$4:$A$157,0)))-Inputs!$B$2*Inputs!$B$3*(1+Inputs!$B$4)^23))</f>
        <v/>
      </c>
      <c r="AA118" s="16">
        <f>IF(OR(25&gt;Inputs!$B$5,$B118=""),"",MAX(0,Z118*(1+INDEX('Annual Returns'!$B$4:$B$157,MATCH($A118+24,'Annual Returns'!$A$4:$A$157,0)))-Inputs!$B$2*Inputs!$B$3*(1+Inputs!$B$4)^24))</f>
        <v/>
      </c>
      <c r="AB118" s="16">
        <f>IF(OR(26&gt;Inputs!$B$5,$B118=""),"",MAX(0,AA118*(1+INDEX('Annual Returns'!$B$4:$B$157,MATCH($A118+25,'Annual Returns'!$A$4:$A$157,0)))-Inputs!$B$2*Inputs!$B$3*(1+Inputs!$B$4)^25))</f>
        <v/>
      </c>
      <c r="AC118" s="16">
        <f>IF(OR(27&gt;Inputs!$B$5,$B118=""),"",MAX(0,AB118*(1+INDEX('Annual Returns'!$B$4:$B$157,MATCH($A118+26,'Annual Returns'!$A$4:$A$157,0)))-Inputs!$B$2*Inputs!$B$3*(1+Inputs!$B$4)^26))</f>
        <v/>
      </c>
      <c r="AD118" s="16">
        <f>IF(OR(28&gt;Inputs!$B$5,$B118=""),"",MAX(0,AC118*(1+INDEX('Annual Returns'!$B$4:$B$157,MATCH($A118+27,'Annual Returns'!$A$4:$A$157,0)))-Inputs!$B$2*Inputs!$B$3*(1+Inputs!$B$4)^27))</f>
        <v/>
      </c>
      <c r="AE118" s="16">
        <f>IF(OR(29&gt;Inputs!$B$5,$B118=""),"",MAX(0,AD118*(1+INDEX('Annual Returns'!$B$4:$B$157,MATCH($A118+28,'Annual Returns'!$A$4:$A$157,0)))-Inputs!$B$2*Inputs!$B$3*(1+Inputs!$B$4)^28))</f>
        <v/>
      </c>
      <c r="AF118" s="16">
        <f>IF(OR(30&gt;Inputs!$B$5,$B118=""),"",MAX(0,AE118*(1+INDEX('Annual Returns'!$B$4:$B$157,MATCH($A118+29,'Annual Returns'!$A$4:$A$157,0)))-Inputs!$B$2*Inputs!$B$3*(1+Inputs!$B$4)^29))</f>
        <v/>
      </c>
      <c r="AG118" s="16">
        <f>IF(OR(31&gt;Inputs!$B$5,$B118=""),"",MAX(0,AF118*(1+INDEX('Annual Returns'!$B$4:$B$157,MATCH($A118+30,'Annual Returns'!$A$4:$A$157,0)))-Inputs!$B$2*Inputs!$B$3*(1+Inputs!$B$4)^30))</f>
        <v/>
      </c>
      <c r="AH118" s="16">
        <f>IF(OR(32&gt;Inputs!$B$5,$B118=""),"",MAX(0,AG118*(1+INDEX('Annual Returns'!$B$4:$B$157,MATCH($A118+31,'Annual Returns'!$A$4:$A$157,0)))-Inputs!$B$2*Inputs!$B$3*(1+Inputs!$B$4)^31))</f>
        <v/>
      </c>
      <c r="AI118" s="16">
        <f>IF(OR(33&gt;Inputs!$B$5,$B118=""),"",MAX(0,AH118*(1+INDEX('Annual Returns'!$B$4:$B$157,MATCH($A118+32,'Annual Returns'!$A$4:$A$157,0)))-Inputs!$B$2*Inputs!$B$3*(1+Inputs!$B$4)^32))</f>
        <v/>
      </c>
      <c r="AJ118" s="16">
        <f>IF(OR(34&gt;Inputs!$B$5,$B118=""),"",MAX(0,AI118*(1+INDEX('Annual Returns'!$B$4:$B$157,MATCH($A118+33,'Annual Returns'!$A$4:$A$157,0)))-Inputs!$B$2*Inputs!$B$3*(1+Inputs!$B$4)^33))</f>
        <v/>
      </c>
      <c r="AK118" s="16">
        <f>IF(OR(35&gt;Inputs!$B$5,$B118=""),"",MAX(0,AJ118*(1+INDEX('Annual Returns'!$B$4:$B$157,MATCH($A118+34,'Annual Returns'!$A$4:$A$157,0)))-Inputs!$B$2*Inputs!$B$3*(1+Inputs!$B$4)^34))</f>
        <v/>
      </c>
      <c r="AL118" s="16">
        <f>IF(OR(36&gt;Inputs!$B$5,$B118=""),"",MAX(0,AK118*(1+INDEX('Annual Returns'!$B$4:$B$157,MATCH($A118+35,'Annual Returns'!$A$4:$A$157,0)))-Inputs!$B$2*Inputs!$B$3*(1+Inputs!$B$4)^35))</f>
        <v/>
      </c>
      <c r="AM118" s="16">
        <f>IF(OR(37&gt;Inputs!$B$5,$B118=""),"",MAX(0,AL118*(1+INDEX('Annual Returns'!$B$4:$B$157,MATCH($A118+36,'Annual Returns'!$A$4:$A$157,0)))-Inputs!$B$2*Inputs!$B$3*(1+Inputs!$B$4)^36))</f>
        <v/>
      </c>
      <c r="AN118" s="16">
        <f>IF(OR(38&gt;Inputs!$B$5,$B118=""),"",MAX(0,AM118*(1+INDEX('Annual Returns'!$B$4:$B$157,MATCH($A118+37,'Annual Returns'!$A$4:$A$157,0)))-Inputs!$B$2*Inputs!$B$3*(1+Inputs!$B$4)^37))</f>
        <v/>
      </c>
      <c r="AO118" s="16">
        <f>IF(OR(39&gt;Inputs!$B$5,$B118=""),"",MAX(0,AN118*(1+INDEX('Annual Returns'!$B$4:$B$157,MATCH($A118+38,'Annual Returns'!$A$4:$A$157,0)))-Inputs!$B$2*Inputs!$B$3*(1+Inputs!$B$4)^38))</f>
        <v/>
      </c>
      <c r="AP118" s="16">
        <f>IF(OR(40&gt;Inputs!$B$5,$B118=""),"",MAX(0,AO118*(1+INDEX('Annual Returns'!$B$4:$B$157,MATCH($A118+39,'Annual Returns'!$A$4:$A$157,0)))-Inputs!$B$2*Inputs!$B$3*(1+Inputs!$B$4)^39))</f>
        <v/>
      </c>
      <c r="AQ118" s="16">
        <f>IF(OR(41&gt;Inputs!$B$5,$B118=""),"",MAX(0,AP118*(1+INDEX('Annual Returns'!$B$4:$B$157,MATCH($A118+40,'Annual Returns'!$A$4:$A$157,0)))-Inputs!$B$2*Inputs!$B$3*(1+Inputs!$B$4)^40))</f>
        <v/>
      </c>
      <c r="AR118" s="16">
        <f>IF(OR(42&gt;Inputs!$B$5,$B118=""),"",MAX(0,AQ118*(1+INDEX('Annual Returns'!$B$4:$B$157,MATCH($A118+41,'Annual Returns'!$A$4:$A$157,0)))-Inputs!$B$2*Inputs!$B$3*(1+Inputs!$B$4)^41))</f>
        <v/>
      </c>
      <c r="AS118" s="16">
        <f>IF(OR(43&gt;Inputs!$B$5,$B118=""),"",MAX(0,AR118*(1+INDEX('Annual Returns'!$B$4:$B$157,MATCH($A118+42,'Annual Returns'!$A$4:$A$157,0)))-Inputs!$B$2*Inputs!$B$3*(1+Inputs!$B$4)^42))</f>
        <v/>
      </c>
      <c r="AT118" s="16">
        <f>IF(OR(44&gt;Inputs!$B$5,$B118=""),"",MAX(0,AS118*(1+INDEX('Annual Returns'!$B$4:$B$157,MATCH($A118+43,'Annual Returns'!$A$4:$A$157,0)))-Inputs!$B$2*Inputs!$B$3*(1+Inputs!$B$4)^43))</f>
        <v/>
      </c>
      <c r="AU118" s="16">
        <f>IF(OR(45&gt;Inputs!$B$5,$B118=""),"",MAX(0,AT118*(1+INDEX('Annual Returns'!$B$4:$B$157,MATCH($A118+44,'Annual Returns'!$A$4:$A$157,0)))-Inputs!$B$2*Inputs!$B$3*(1+Inputs!$B$4)^44))</f>
        <v/>
      </c>
      <c r="AV118" s="16">
        <f>IF(OR(46&gt;Inputs!$B$5,$B118=""),"",MAX(0,AU118*(1+INDEX('Annual Returns'!$B$4:$B$157,MATCH($A118+45,'Annual Returns'!$A$4:$A$157,0)))-Inputs!$B$2*Inputs!$B$3*(1+Inputs!$B$4)^45))</f>
        <v/>
      </c>
      <c r="AW118" s="16">
        <f>IF(OR(47&gt;Inputs!$B$5,$B118=""),"",MAX(0,AV118*(1+INDEX('Annual Returns'!$B$4:$B$157,MATCH($A118+46,'Annual Returns'!$A$4:$A$157,0)))-Inputs!$B$2*Inputs!$B$3*(1+Inputs!$B$4)^46))</f>
        <v/>
      </c>
      <c r="AX118" s="16">
        <f>IF(OR(48&gt;Inputs!$B$5,$B118=""),"",MAX(0,AW118*(1+INDEX('Annual Returns'!$B$4:$B$157,MATCH($A118+47,'Annual Returns'!$A$4:$A$157,0)))-Inputs!$B$2*Inputs!$B$3*(1+Inputs!$B$4)^47))</f>
        <v/>
      </c>
      <c r="AY118" s="16">
        <f>IF(OR(49&gt;Inputs!$B$5,$B118=""),"",MAX(0,AX118*(1+INDEX('Annual Returns'!$B$4:$B$157,MATCH($A118+48,'Annual Returns'!$A$4:$A$157,0)))-Inputs!$B$2*Inputs!$B$3*(1+Inputs!$B$4)^48))</f>
        <v/>
      </c>
      <c r="AZ118" s="16">
        <f>IF(OR(50&gt;Inputs!$B$5,$B118=""),"",MAX(0,AY118*(1+INDEX('Annual Returns'!$B$4:$B$157,MATCH($A118+49,'Annual Returns'!$A$4:$A$157,0)))-Inputs!$B$2*Inputs!$B$3*(1+Inputs!$B$4)^49))</f>
        <v/>
      </c>
      <c r="BA118" s="16">
        <f>IF(B118="","",INDEX(C118:AZ118,Inputs!$B$5))</f>
        <v/>
      </c>
      <c r="BB118">
        <f>IF(BA118="","",IF(BA118&gt;0,1,0))</f>
        <v/>
      </c>
      <c r="BC118">
        <f>IF(BB118="","",IF(BB118=1,"",MATCH(0,C118:AZ118,0)))</f>
        <v/>
      </c>
    </row>
    <row r="119">
      <c r="A119" t="n">
        <v>1987</v>
      </c>
      <c r="B119" s="16">
        <f>IF(OR($A119+Inputs!$B$5-1&gt;Inputs!$B$7,Inputs!$B$5&gt;50),"",Inputs!$B$2)</f>
        <v/>
      </c>
      <c r="C119" s="16">
        <f>IF(OR(1&gt;Inputs!$B$5,$B119=""),"",MAX(0,B119*(1+INDEX('Annual Returns'!$B$4:$B$157,MATCH($A119+0,'Annual Returns'!$A$4:$A$157,0)))-Inputs!$B$2*Inputs!$B$3*(1+Inputs!$B$4)^0))</f>
        <v/>
      </c>
      <c r="D119" s="16">
        <f>IF(OR(2&gt;Inputs!$B$5,$B119=""),"",MAX(0,C119*(1+INDEX('Annual Returns'!$B$4:$B$157,MATCH($A119+1,'Annual Returns'!$A$4:$A$157,0)))-Inputs!$B$2*Inputs!$B$3*(1+Inputs!$B$4)^1))</f>
        <v/>
      </c>
      <c r="E119" s="16">
        <f>IF(OR(3&gt;Inputs!$B$5,$B119=""),"",MAX(0,D119*(1+INDEX('Annual Returns'!$B$4:$B$157,MATCH($A119+2,'Annual Returns'!$A$4:$A$157,0)))-Inputs!$B$2*Inputs!$B$3*(1+Inputs!$B$4)^2))</f>
        <v/>
      </c>
      <c r="F119" s="16">
        <f>IF(OR(4&gt;Inputs!$B$5,$B119=""),"",MAX(0,E119*(1+INDEX('Annual Returns'!$B$4:$B$157,MATCH($A119+3,'Annual Returns'!$A$4:$A$157,0)))-Inputs!$B$2*Inputs!$B$3*(1+Inputs!$B$4)^3))</f>
        <v/>
      </c>
      <c r="G119" s="16">
        <f>IF(OR(5&gt;Inputs!$B$5,$B119=""),"",MAX(0,F119*(1+INDEX('Annual Returns'!$B$4:$B$157,MATCH($A119+4,'Annual Returns'!$A$4:$A$157,0)))-Inputs!$B$2*Inputs!$B$3*(1+Inputs!$B$4)^4))</f>
        <v/>
      </c>
      <c r="H119" s="16">
        <f>IF(OR(6&gt;Inputs!$B$5,$B119=""),"",MAX(0,G119*(1+INDEX('Annual Returns'!$B$4:$B$157,MATCH($A119+5,'Annual Returns'!$A$4:$A$157,0)))-Inputs!$B$2*Inputs!$B$3*(1+Inputs!$B$4)^5))</f>
        <v/>
      </c>
      <c r="I119" s="16">
        <f>IF(OR(7&gt;Inputs!$B$5,$B119=""),"",MAX(0,H119*(1+INDEX('Annual Returns'!$B$4:$B$157,MATCH($A119+6,'Annual Returns'!$A$4:$A$157,0)))-Inputs!$B$2*Inputs!$B$3*(1+Inputs!$B$4)^6))</f>
        <v/>
      </c>
      <c r="J119" s="16">
        <f>IF(OR(8&gt;Inputs!$B$5,$B119=""),"",MAX(0,I119*(1+INDEX('Annual Returns'!$B$4:$B$157,MATCH($A119+7,'Annual Returns'!$A$4:$A$157,0)))-Inputs!$B$2*Inputs!$B$3*(1+Inputs!$B$4)^7))</f>
        <v/>
      </c>
      <c r="K119" s="16">
        <f>IF(OR(9&gt;Inputs!$B$5,$B119=""),"",MAX(0,J119*(1+INDEX('Annual Returns'!$B$4:$B$157,MATCH($A119+8,'Annual Returns'!$A$4:$A$157,0)))-Inputs!$B$2*Inputs!$B$3*(1+Inputs!$B$4)^8))</f>
        <v/>
      </c>
      <c r="L119" s="16">
        <f>IF(OR(10&gt;Inputs!$B$5,$B119=""),"",MAX(0,K119*(1+INDEX('Annual Returns'!$B$4:$B$157,MATCH($A119+9,'Annual Returns'!$A$4:$A$157,0)))-Inputs!$B$2*Inputs!$B$3*(1+Inputs!$B$4)^9))</f>
        <v/>
      </c>
      <c r="M119" s="16">
        <f>IF(OR(11&gt;Inputs!$B$5,$B119=""),"",MAX(0,L119*(1+INDEX('Annual Returns'!$B$4:$B$157,MATCH($A119+10,'Annual Returns'!$A$4:$A$157,0)))-Inputs!$B$2*Inputs!$B$3*(1+Inputs!$B$4)^10))</f>
        <v/>
      </c>
      <c r="N119" s="16">
        <f>IF(OR(12&gt;Inputs!$B$5,$B119=""),"",MAX(0,M119*(1+INDEX('Annual Returns'!$B$4:$B$157,MATCH($A119+11,'Annual Returns'!$A$4:$A$157,0)))-Inputs!$B$2*Inputs!$B$3*(1+Inputs!$B$4)^11))</f>
        <v/>
      </c>
      <c r="O119" s="16">
        <f>IF(OR(13&gt;Inputs!$B$5,$B119=""),"",MAX(0,N119*(1+INDEX('Annual Returns'!$B$4:$B$157,MATCH($A119+12,'Annual Returns'!$A$4:$A$157,0)))-Inputs!$B$2*Inputs!$B$3*(1+Inputs!$B$4)^12))</f>
        <v/>
      </c>
      <c r="P119" s="16">
        <f>IF(OR(14&gt;Inputs!$B$5,$B119=""),"",MAX(0,O119*(1+INDEX('Annual Returns'!$B$4:$B$157,MATCH($A119+13,'Annual Returns'!$A$4:$A$157,0)))-Inputs!$B$2*Inputs!$B$3*(1+Inputs!$B$4)^13))</f>
        <v/>
      </c>
      <c r="Q119" s="16">
        <f>IF(OR(15&gt;Inputs!$B$5,$B119=""),"",MAX(0,P119*(1+INDEX('Annual Returns'!$B$4:$B$157,MATCH($A119+14,'Annual Returns'!$A$4:$A$157,0)))-Inputs!$B$2*Inputs!$B$3*(1+Inputs!$B$4)^14))</f>
        <v/>
      </c>
      <c r="R119" s="16">
        <f>IF(OR(16&gt;Inputs!$B$5,$B119=""),"",MAX(0,Q119*(1+INDEX('Annual Returns'!$B$4:$B$157,MATCH($A119+15,'Annual Returns'!$A$4:$A$157,0)))-Inputs!$B$2*Inputs!$B$3*(1+Inputs!$B$4)^15))</f>
        <v/>
      </c>
      <c r="S119" s="16">
        <f>IF(OR(17&gt;Inputs!$B$5,$B119=""),"",MAX(0,R119*(1+INDEX('Annual Returns'!$B$4:$B$157,MATCH($A119+16,'Annual Returns'!$A$4:$A$157,0)))-Inputs!$B$2*Inputs!$B$3*(1+Inputs!$B$4)^16))</f>
        <v/>
      </c>
      <c r="T119" s="16">
        <f>IF(OR(18&gt;Inputs!$B$5,$B119=""),"",MAX(0,S119*(1+INDEX('Annual Returns'!$B$4:$B$157,MATCH($A119+17,'Annual Returns'!$A$4:$A$157,0)))-Inputs!$B$2*Inputs!$B$3*(1+Inputs!$B$4)^17))</f>
        <v/>
      </c>
      <c r="U119" s="16">
        <f>IF(OR(19&gt;Inputs!$B$5,$B119=""),"",MAX(0,T119*(1+INDEX('Annual Returns'!$B$4:$B$157,MATCH($A119+18,'Annual Returns'!$A$4:$A$157,0)))-Inputs!$B$2*Inputs!$B$3*(1+Inputs!$B$4)^18))</f>
        <v/>
      </c>
      <c r="V119" s="16">
        <f>IF(OR(20&gt;Inputs!$B$5,$B119=""),"",MAX(0,U119*(1+INDEX('Annual Returns'!$B$4:$B$157,MATCH($A119+19,'Annual Returns'!$A$4:$A$157,0)))-Inputs!$B$2*Inputs!$B$3*(1+Inputs!$B$4)^19))</f>
        <v/>
      </c>
      <c r="W119" s="16">
        <f>IF(OR(21&gt;Inputs!$B$5,$B119=""),"",MAX(0,V119*(1+INDEX('Annual Returns'!$B$4:$B$157,MATCH($A119+20,'Annual Returns'!$A$4:$A$157,0)))-Inputs!$B$2*Inputs!$B$3*(1+Inputs!$B$4)^20))</f>
        <v/>
      </c>
      <c r="X119" s="16">
        <f>IF(OR(22&gt;Inputs!$B$5,$B119=""),"",MAX(0,W119*(1+INDEX('Annual Returns'!$B$4:$B$157,MATCH($A119+21,'Annual Returns'!$A$4:$A$157,0)))-Inputs!$B$2*Inputs!$B$3*(1+Inputs!$B$4)^21))</f>
        <v/>
      </c>
      <c r="Y119" s="16">
        <f>IF(OR(23&gt;Inputs!$B$5,$B119=""),"",MAX(0,X119*(1+INDEX('Annual Returns'!$B$4:$B$157,MATCH($A119+22,'Annual Returns'!$A$4:$A$157,0)))-Inputs!$B$2*Inputs!$B$3*(1+Inputs!$B$4)^22))</f>
        <v/>
      </c>
      <c r="Z119" s="16">
        <f>IF(OR(24&gt;Inputs!$B$5,$B119=""),"",MAX(0,Y119*(1+INDEX('Annual Returns'!$B$4:$B$157,MATCH($A119+23,'Annual Returns'!$A$4:$A$157,0)))-Inputs!$B$2*Inputs!$B$3*(1+Inputs!$B$4)^23))</f>
        <v/>
      </c>
      <c r="AA119" s="16">
        <f>IF(OR(25&gt;Inputs!$B$5,$B119=""),"",MAX(0,Z119*(1+INDEX('Annual Returns'!$B$4:$B$157,MATCH($A119+24,'Annual Returns'!$A$4:$A$157,0)))-Inputs!$B$2*Inputs!$B$3*(1+Inputs!$B$4)^24))</f>
        <v/>
      </c>
      <c r="AB119" s="16">
        <f>IF(OR(26&gt;Inputs!$B$5,$B119=""),"",MAX(0,AA119*(1+INDEX('Annual Returns'!$B$4:$B$157,MATCH($A119+25,'Annual Returns'!$A$4:$A$157,0)))-Inputs!$B$2*Inputs!$B$3*(1+Inputs!$B$4)^25))</f>
        <v/>
      </c>
      <c r="AC119" s="16">
        <f>IF(OR(27&gt;Inputs!$B$5,$B119=""),"",MAX(0,AB119*(1+INDEX('Annual Returns'!$B$4:$B$157,MATCH($A119+26,'Annual Returns'!$A$4:$A$157,0)))-Inputs!$B$2*Inputs!$B$3*(1+Inputs!$B$4)^26))</f>
        <v/>
      </c>
      <c r="AD119" s="16">
        <f>IF(OR(28&gt;Inputs!$B$5,$B119=""),"",MAX(0,AC119*(1+INDEX('Annual Returns'!$B$4:$B$157,MATCH($A119+27,'Annual Returns'!$A$4:$A$157,0)))-Inputs!$B$2*Inputs!$B$3*(1+Inputs!$B$4)^27))</f>
        <v/>
      </c>
      <c r="AE119" s="16">
        <f>IF(OR(29&gt;Inputs!$B$5,$B119=""),"",MAX(0,AD119*(1+INDEX('Annual Returns'!$B$4:$B$157,MATCH($A119+28,'Annual Returns'!$A$4:$A$157,0)))-Inputs!$B$2*Inputs!$B$3*(1+Inputs!$B$4)^28))</f>
        <v/>
      </c>
      <c r="AF119" s="16">
        <f>IF(OR(30&gt;Inputs!$B$5,$B119=""),"",MAX(0,AE119*(1+INDEX('Annual Returns'!$B$4:$B$157,MATCH($A119+29,'Annual Returns'!$A$4:$A$157,0)))-Inputs!$B$2*Inputs!$B$3*(1+Inputs!$B$4)^29))</f>
        <v/>
      </c>
      <c r="AG119" s="16">
        <f>IF(OR(31&gt;Inputs!$B$5,$B119=""),"",MAX(0,AF119*(1+INDEX('Annual Returns'!$B$4:$B$157,MATCH($A119+30,'Annual Returns'!$A$4:$A$157,0)))-Inputs!$B$2*Inputs!$B$3*(1+Inputs!$B$4)^30))</f>
        <v/>
      </c>
      <c r="AH119" s="16">
        <f>IF(OR(32&gt;Inputs!$B$5,$B119=""),"",MAX(0,AG119*(1+INDEX('Annual Returns'!$B$4:$B$157,MATCH($A119+31,'Annual Returns'!$A$4:$A$157,0)))-Inputs!$B$2*Inputs!$B$3*(1+Inputs!$B$4)^31))</f>
        <v/>
      </c>
      <c r="AI119" s="16">
        <f>IF(OR(33&gt;Inputs!$B$5,$B119=""),"",MAX(0,AH119*(1+INDEX('Annual Returns'!$B$4:$B$157,MATCH($A119+32,'Annual Returns'!$A$4:$A$157,0)))-Inputs!$B$2*Inputs!$B$3*(1+Inputs!$B$4)^32))</f>
        <v/>
      </c>
      <c r="AJ119" s="16">
        <f>IF(OR(34&gt;Inputs!$B$5,$B119=""),"",MAX(0,AI119*(1+INDEX('Annual Returns'!$B$4:$B$157,MATCH($A119+33,'Annual Returns'!$A$4:$A$157,0)))-Inputs!$B$2*Inputs!$B$3*(1+Inputs!$B$4)^33))</f>
        <v/>
      </c>
      <c r="AK119" s="16">
        <f>IF(OR(35&gt;Inputs!$B$5,$B119=""),"",MAX(0,AJ119*(1+INDEX('Annual Returns'!$B$4:$B$157,MATCH($A119+34,'Annual Returns'!$A$4:$A$157,0)))-Inputs!$B$2*Inputs!$B$3*(1+Inputs!$B$4)^34))</f>
        <v/>
      </c>
      <c r="AL119" s="16">
        <f>IF(OR(36&gt;Inputs!$B$5,$B119=""),"",MAX(0,AK119*(1+INDEX('Annual Returns'!$B$4:$B$157,MATCH($A119+35,'Annual Returns'!$A$4:$A$157,0)))-Inputs!$B$2*Inputs!$B$3*(1+Inputs!$B$4)^35))</f>
        <v/>
      </c>
      <c r="AM119" s="16">
        <f>IF(OR(37&gt;Inputs!$B$5,$B119=""),"",MAX(0,AL119*(1+INDEX('Annual Returns'!$B$4:$B$157,MATCH($A119+36,'Annual Returns'!$A$4:$A$157,0)))-Inputs!$B$2*Inputs!$B$3*(1+Inputs!$B$4)^36))</f>
        <v/>
      </c>
      <c r="AN119" s="16">
        <f>IF(OR(38&gt;Inputs!$B$5,$B119=""),"",MAX(0,AM119*(1+INDEX('Annual Returns'!$B$4:$B$157,MATCH($A119+37,'Annual Returns'!$A$4:$A$157,0)))-Inputs!$B$2*Inputs!$B$3*(1+Inputs!$B$4)^37))</f>
        <v/>
      </c>
      <c r="AO119" s="16">
        <f>IF(OR(39&gt;Inputs!$B$5,$B119=""),"",MAX(0,AN119*(1+INDEX('Annual Returns'!$B$4:$B$157,MATCH($A119+38,'Annual Returns'!$A$4:$A$157,0)))-Inputs!$B$2*Inputs!$B$3*(1+Inputs!$B$4)^38))</f>
        <v/>
      </c>
      <c r="AP119" s="16">
        <f>IF(OR(40&gt;Inputs!$B$5,$B119=""),"",MAX(0,AO119*(1+INDEX('Annual Returns'!$B$4:$B$157,MATCH($A119+39,'Annual Returns'!$A$4:$A$157,0)))-Inputs!$B$2*Inputs!$B$3*(1+Inputs!$B$4)^39))</f>
        <v/>
      </c>
      <c r="AQ119" s="16">
        <f>IF(OR(41&gt;Inputs!$B$5,$B119=""),"",MAX(0,AP119*(1+INDEX('Annual Returns'!$B$4:$B$157,MATCH($A119+40,'Annual Returns'!$A$4:$A$157,0)))-Inputs!$B$2*Inputs!$B$3*(1+Inputs!$B$4)^40))</f>
        <v/>
      </c>
      <c r="AR119" s="16">
        <f>IF(OR(42&gt;Inputs!$B$5,$B119=""),"",MAX(0,AQ119*(1+INDEX('Annual Returns'!$B$4:$B$157,MATCH($A119+41,'Annual Returns'!$A$4:$A$157,0)))-Inputs!$B$2*Inputs!$B$3*(1+Inputs!$B$4)^41))</f>
        <v/>
      </c>
      <c r="AS119" s="16">
        <f>IF(OR(43&gt;Inputs!$B$5,$B119=""),"",MAX(0,AR119*(1+INDEX('Annual Returns'!$B$4:$B$157,MATCH($A119+42,'Annual Returns'!$A$4:$A$157,0)))-Inputs!$B$2*Inputs!$B$3*(1+Inputs!$B$4)^42))</f>
        <v/>
      </c>
      <c r="AT119" s="16">
        <f>IF(OR(44&gt;Inputs!$B$5,$B119=""),"",MAX(0,AS119*(1+INDEX('Annual Returns'!$B$4:$B$157,MATCH($A119+43,'Annual Returns'!$A$4:$A$157,0)))-Inputs!$B$2*Inputs!$B$3*(1+Inputs!$B$4)^43))</f>
        <v/>
      </c>
      <c r="AU119" s="16">
        <f>IF(OR(45&gt;Inputs!$B$5,$B119=""),"",MAX(0,AT119*(1+INDEX('Annual Returns'!$B$4:$B$157,MATCH($A119+44,'Annual Returns'!$A$4:$A$157,0)))-Inputs!$B$2*Inputs!$B$3*(1+Inputs!$B$4)^44))</f>
        <v/>
      </c>
      <c r="AV119" s="16">
        <f>IF(OR(46&gt;Inputs!$B$5,$B119=""),"",MAX(0,AU119*(1+INDEX('Annual Returns'!$B$4:$B$157,MATCH($A119+45,'Annual Returns'!$A$4:$A$157,0)))-Inputs!$B$2*Inputs!$B$3*(1+Inputs!$B$4)^45))</f>
        <v/>
      </c>
      <c r="AW119" s="16">
        <f>IF(OR(47&gt;Inputs!$B$5,$B119=""),"",MAX(0,AV119*(1+INDEX('Annual Returns'!$B$4:$B$157,MATCH($A119+46,'Annual Returns'!$A$4:$A$157,0)))-Inputs!$B$2*Inputs!$B$3*(1+Inputs!$B$4)^46))</f>
        <v/>
      </c>
      <c r="AX119" s="16">
        <f>IF(OR(48&gt;Inputs!$B$5,$B119=""),"",MAX(0,AW119*(1+INDEX('Annual Returns'!$B$4:$B$157,MATCH($A119+47,'Annual Returns'!$A$4:$A$157,0)))-Inputs!$B$2*Inputs!$B$3*(1+Inputs!$B$4)^47))</f>
        <v/>
      </c>
      <c r="AY119" s="16">
        <f>IF(OR(49&gt;Inputs!$B$5,$B119=""),"",MAX(0,AX119*(1+INDEX('Annual Returns'!$B$4:$B$157,MATCH($A119+48,'Annual Returns'!$A$4:$A$157,0)))-Inputs!$B$2*Inputs!$B$3*(1+Inputs!$B$4)^48))</f>
        <v/>
      </c>
      <c r="AZ119" s="16">
        <f>IF(OR(50&gt;Inputs!$B$5,$B119=""),"",MAX(0,AY119*(1+INDEX('Annual Returns'!$B$4:$B$157,MATCH($A119+49,'Annual Returns'!$A$4:$A$157,0)))-Inputs!$B$2*Inputs!$B$3*(1+Inputs!$B$4)^49))</f>
        <v/>
      </c>
      <c r="BA119" s="16">
        <f>IF(B119="","",INDEX(C119:AZ119,Inputs!$B$5))</f>
        <v/>
      </c>
      <c r="BB119">
        <f>IF(BA119="","",IF(BA119&gt;0,1,0))</f>
        <v/>
      </c>
      <c r="BC119">
        <f>IF(BB119="","",IF(BB119=1,"",MATCH(0,C119:AZ119,0)))</f>
        <v/>
      </c>
    </row>
    <row r="120">
      <c r="A120" t="n">
        <v>1988</v>
      </c>
      <c r="B120" s="16">
        <f>IF(OR($A120+Inputs!$B$5-1&gt;Inputs!$B$7,Inputs!$B$5&gt;50),"",Inputs!$B$2)</f>
        <v/>
      </c>
      <c r="C120" s="16">
        <f>IF(OR(1&gt;Inputs!$B$5,$B120=""),"",MAX(0,B120*(1+INDEX('Annual Returns'!$B$4:$B$157,MATCH($A120+0,'Annual Returns'!$A$4:$A$157,0)))-Inputs!$B$2*Inputs!$B$3*(1+Inputs!$B$4)^0))</f>
        <v/>
      </c>
      <c r="D120" s="16">
        <f>IF(OR(2&gt;Inputs!$B$5,$B120=""),"",MAX(0,C120*(1+INDEX('Annual Returns'!$B$4:$B$157,MATCH($A120+1,'Annual Returns'!$A$4:$A$157,0)))-Inputs!$B$2*Inputs!$B$3*(1+Inputs!$B$4)^1))</f>
        <v/>
      </c>
      <c r="E120" s="16">
        <f>IF(OR(3&gt;Inputs!$B$5,$B120=""),"",MAX(0,D120*(1+INDEX('Annual Returns'!$B$4:$B$157,MATCH($A120+2,'Annual Returns'!$A$4:$A$157,0)))-Inputs!$B$2*Inputs!$B$3*(1+Inputs!$B$4)^2))</f>
        <v/>
      </c>
      <c r="F120" s="16">
        <f>IF(OR(4&gt;Inputs!$B$5,$B120=""),"",MAX(0,E120*(1+INDEX('Annual Returns'!$B$4:$B$157,MATCH($A120+3,'Annual Returns'!$A$4:$A$157,0)))-Inputs!$B$2*Inputs!$B$3*(1+Inputs!$B$4)^3))</f>
        <v/>
      </c>
      <c r="G120" s="16">
        <f>IF(OR(5&gt;Inputs!$B$5,$B120=""),"",MAX(0,F120*(1+INDEX('Annual Returns'!$B$4:$B$157,MATCH($A120+4,'Annual Returns'!$A$4:$A$157,0)))-Inputs!$B$2*Inputs!$B$3*(1+Inputs!$B$4)^4))</f>
        <v/>
      </c>
      <c r="H120" s="16">
        <f>IF(OR(6&gt;Inputs!$B$5,$B120=""),"",MAX(0,G120*(1+INDEX('Annual Returns'!$B$4:$B$157,MATCH($A120+5,'Annual Returns'!$A$4:$A$157,0)))-Inputs!$B$2*Inputs!$B$3*(1+Inputs!$B$4)^5))</f>
        <v/>
      </c>
      <c r="I120" s="16">
        <f>IF(OR(7&gt;Inputs!$B$5,$B120=""),"",MAX(0,H120*(1+INDEX('Annual Returns'!$B$4:$B$157,MATCH($A120+6,'Annual Returns'!$A$4:$A$157,0)))-Inputs!$B$2*Inputs!$B$3*(1+Inputs!$B$4)^6))</f>
        <v/>
      </c>
      <c r="J120" s="16">
        <f>IF(OR(8&gt;Inputs!$B$5,$B120=""),"",MAX(0,I120*(1+INDEX('Annual Returns'!$B$4:$B$157,MATCH($A120+7,'Annual Returns'!$A$4:$A$157,0)))-Inputs!$B$2*Inputs!$B$3*(1+Inputs!$B$4)^7))</f>
        <v/>
      </c>
      <c r="K120" s="16">
        <f>IF(OR(9&gt;Inputs!$B$5,$B120=""),"",MAX(0,J120*(1+INDEX('Annual Returns'!$B$4:$B$157,MATCH($A120+8,'Annual Returns'!$A$4:$A$157,0)))-Inputs!$B$2*Inputs!$B$3*(1+Inputs!$B$4)^8))</f>
        <v/>
      </c>
      <c r="L120" s="16">
        <f>IF(OR(10&gt;Inputs!$B$5,$B120=""),"",MAX(0,K120*(1+INDEX('Annual Returns'!$B$4:$B$157,MATCH($A120+9,'Annual Returns'!$A$4:$A$157,0)))-Inputs!$B$2*Inputs!$B$3*(1+Inputs!$B$4)^9))</f>
        <v/>
      </c>
      <c r="M120" s="16">
        <f>IF(OR(11&gt;Inputs!$B$5,$B120=""),"",MAX(0,L120*(1+INDEX('Annual Returns'!$B$4:$B$157,MATCH($A120+10,'Annual Returns'!$A$4:$A$157,0)))-Inputs!$B$2*Inputs!$B$3*(1+Inputs!$B$4)^10))</f>
        <v/>
      </c>
      <c r="N120" s="16">
        <f>IF(OR(12&gt;Inputs!$B$5,$B120=""),"",MAX(0,M120*(1+INDEX('Annual Returns'!$B$4:$B$157,MATCH($A120+11,'Annual Returns'!$A$4:$A$157,0)))-Inputs!$B$2*Inputs!$B$3*(1+Inputs!$B$4)^11))</f>
        <v/>
      </c>
      <c r="O120" s="16">
        <f>IF(OR(13&gt;Inputs!$B$5,$B120=""),"",MAX(0,N120*(1+INDEX('Annual Returns'!$B$4:$B$157,MATCH($A120+12,'Annual Returns'!$A$4:$A$157,0)))-Inputs!$B$2*Inputs!$B$3*(1+Inputs!$B$4)^12))</f>
        <v/>
      </c>
      <c r="P120" s="16">
        <f>IF(OR(14&gt;Inputs!$B$5,$B120=""),"",MAX(0,O120*(1+INDEX('Annual Returns'!$B$4:$B$157,MATCH($A120+13,'Annual Returns'!$A$4:$A$157,0)))-Inputs!$B$2*Inputs!$B$3*(1+Inputs!$B$4)^13))</f>
        <v/>
      </c>
      <c r="Q120" s="16">
        <f>IF(OR(15&gt;Inputs!$B$5,$B120=""),"",MAX(0,P120*(1+INDEX('Annual Returns'!$B$4:$B$157,MATCH($A120+14,'Annual Returns'!$A$4:$A$157,0)))-Inputs!$B$2*Inputs!$B$3*(1+Inputs!$B$4)^14))</f>
        <v/>
      </c>
      <c r="R120" s="16">
        <f>IF(OR(16&gt;Inputs!$B$5,$B120=""),"",MAX(0,Q120*(1+INDEX('Annual Returns'!$B$4:$B$157,MATCH($A120+15,'Annual Returns'!$A$4:$A$157,0)))-Inputs!$B$2*Inputs!$B$3*(1+Inputs!$B$4)^15))</f>
        <v/>
      </c>
      <c r="S120" s="16">
        <f>IF(OR(17&gt;Inputs!$B$5,$B120=""),"",MAX(0,R120*(1+INDEX('Annual Returns'!$B$4:$B$157,MATCH($A120+16,'Annual Returns'!$A$4:$A$157,0)))-Inputs!$B$2*Inputs!$B$3*(1+Inputs!$B$4)^16))</f>
        <v/>
      </c>
      <c r="T120" s="16">
        <f>IF(OR(18&gt;Inputs!$B$5,$B120=""),"",MAX(0,S120*(1+INDEX('Annual Returns'!$B$4:$B$157,MATCH($A120+17,'Annual Returns'!$A$4:$A$157,0)))-Inputs!$B$2*Inputs!$B$3*(1+Inputs!$B$4)^17))</f>
        <v/>
      </c>
      <c r="U120" s="16">
        <f>IF(OR(19&gt;Inputs!$B$5,$B120=""),"",MAX(0,T120*(1+INDEX('Annual Returns'!$B$4:$B$157,MATCH($A120+18,'Annual Returns'!$A$4:$A$157,0)))-Inputs!$B$2*Inputs!$B$3*(1+Inputs!$B$4)^18))</f>
        <v/>
      </c>
      <c r="V120" s="16">
        <f>IF(OR(20&gt;Inputs!$B$5,$B120=""),"",MAX(0,U120*(1+INDEX('Annual Returns'!$B$4:$B$157,MATCH($A120+19,'Annual Returns'!$A$4:$A$157,0)))-Inputs!$B$2*Inputs!$B$3*(1+Inputs!$B$4)^19))</f>
        <v/>
      </c>
      <c r="W120" s="16">
        <f>IF(OR(21&gt;Inputs!$B$5,$B120=""),"",MAX(0,V120*(1+INDEX('Annual Returns'!$B$4:$B$157,MATCH($A120+20,'Annual Returns'!$A$4:$A$157,0)))-Inputs!$B$2*Inputs!$B$3*(1+Inputs!$B$4)^20))</f>
        <v/>
      </c>
      <c r="X120" s="16">
        <f>IF(OR(22&gt;Inputs!$B$5,$B120=""),"",MAX(0,W120*(1+INDEX('Annual Returns'!$B$4:$B$157,MATCH($A120+21,'Annual Returns'!$A$4:$A$157,0)))-Inputs!$B$2*Inputs!$B$3*(1+Inputs!$B$4)^21))</f>
        <v/>
      </c>
      <c r="Y120" s="16">
        <f>IF(OR(23&gt;Inputs!$B$5,$B120=""),"",MAX(0,X120*(1+INDEX('Annual Returns'!$B$4:$B$157,MATCH($A120+22,'Annual Returns'!$A$4:$A$157,0)))-Inputs!$B$2*Inputs!$B$3*(1+Inputs!$B$4)^22))</f>
        <v/>
      </c>
      <c r="Z120" s="16">
        <f>IF(OR(24&gt;Inputs!$B$5,$B120=""),"",MAX(0,Y120*(1+INDEX('Annual Returns'!$B$4:$B$157,MATCH($A120+23,'Annual Returns'!$A$4:$A$157,0)))-Inputs!$B$2*Inputs!$B$3*(1+Inputs!$B$4)^23))</f>
        <v/>
      </c>
      <c r="AA120" s="16">
        <f>IF(OR(25&gt;Inputs!$B$5,$B120=""),"",MAX(0,Z120*(1+INDEX('Annual Returns'!$B$4:$B$157,MATCH($A120+24,'Annual Returns'!$A$4:$A$157,0)))-Inputs!$B$2*Inputs!$B$3*(1+Inputs!$B$4)^24))</f>
        <v/>
      </c>
      <c r="AB120" s="16">
        <f>IF(OR(26&gt;Inputs!$B$5,$B120=""),"",MAX(0,AA120*(1+INDEX('Annual Returns'!$B$4:$B$157,MATCH($A120+25,'Annual Returns'!$A$4:$A$157,0)))-Inputs!$B$2*Inputs!$B$3*(1+Inputs!$B$4)^25))</f>
        <v/>
      </c>
      <c r="AC120" s="16">
        <f>IF(OR(27&gt;Inputs!$B$5,$B120=""),"",MAX(0,AB120*(1+INDEX('Annual Returns'!$B$4:$B$157,MATCH($A120+26,'Annual Returns'!$A$4:$A$157,0)))-Inputs!$B$2*Inputs!$B$3*(1+Inputs!$B$4)^26))</f>
        <v/>
      </c>
      <c r="AD120" s="16">
        <f>IF(OR(28&gt;Inputs!$B$5,$B120=""),"",MAX(0,AC120*(1+INDEX('Annual Returns'!$B$4:$B$157,MATCH($A120+27,'Annual Returns'!$A$4:$A$157,0)))-Inputs!$B$2*Inputs!$B$3*(1+Inputs!$B$4)^27))</f>
        <v/>
      </c>
      <c r="AE120" s="16">
        <f>IF(OR(29&gt;Inputs!$B$5,$B120=""),"",MAX(0,AD120*(1+INDEX('Annual Returns'!$B$4:$B$157,MATCH($A120+28,'Annual Returns'!$A$4:$A$157,0)))-Inputs!$B$2*Inputs!$B$3*(1+Inputs!$B$4)^28))</f>
        <v/>
      </c>
      <c r="AF120" s="16">
        <f>IF(OR(30&gt;Inputs!$B$5,$B120=""),"",MAX(0,AE120*(1+INDEX('Annual Returns'!$B$4:$B$157,MATCH($A120+29,'Annual Returns'!$A$4:$A$157,0)))-Inputs!$B$2*Inputs!$B$3*(1+Inputs!$B$4)^29))</f>
        <v/>
      </c>
      <c r="AG120" s="16">
        <f>IF(OR(31&gt;Inputs!$B$5,$B120=""),"",MAX(0,AF120*(1+INDEX('Annual Returns'!$B$4:$B$157,MATCH($A120+30,'Annual Returns'!$A$4:$A$157,0)))-Inputs!$B$2*Inputs!$B$3*(1+Inputs!$B$4)^30))</f>
        <v/>
      </c>
      <c r="AH120" s="16">
        <f>IF(OR(32&gt;Inputs!$B$5,$B120=""),"",MAX(0,AG120*(1+INDEX('Annual Returns'!$B$4:$B$157,MATCH($A120+31,'Annual Returns'!$A$4:$A$157,0)))-Inputs!$B$2*Inputs!$B$3*(1+Inputs!$B$4)^31))</f>
        <v/>
      </c>
      <c r="AI120" s="16">
        <f>IF(OR(33&gt;Inputs!$B$5,$B120=""),"",MAX(0,AH120*(1+INDEX('Annual Returns'!$B$4:$B$157,MATCH($A120+32,'Annual Returns'!$A$4:$A$157,0)))-Inputs!$B$2*Inputs!$B$3*(1+Inputs!$B$4)^32))</f>
        <v/>
      </c>
      <c r="AJ120" s="16">
        <f>IF(OR(34&gt;Inputs!$B$5,$B120=""),"",MAX(0,AI120*(1+INDEX('Annual Returns'!$B$4:$B$157,MATCH($A120+33,'Annual Returns'!$A$4:$A$157,0)))-Inputs!$B$2*Inputs!$B$3*(1+Inputs!$B$4)^33))</f>
        <v/>
      </c>
      <c r="AK120" s="16">
        <f>IF(OR(35&gt;Inputs!$B$5,$B120=""),"",MAX(0,AJ120*(1+INDEX('Annual Returns'!$B$4:$B$157,MATCH($A120+34,'Annual Returns'!$A$4:$A$157,0)))-Inputs!$B$2*Inputs!$B$3*(1+Inputs!$B$4)^34))</f>
        <v/>
      </c>
      <c r="AL120" s="16">
        <f>IF(OR(36&gt;Inputs!$B$5,$B120=""),"",MAX(0,AK120*(1+INDEX('Annual Returns'!$B$4:$B$157,MATCH($A120+35,'Annual Returns'!$A$4:$A$157,0)))-Inputs!$B$2*Inputs!$B$3*(1+Inputs!$B$4)^35))</f>
        <v/>
      </c>
      <c r="AM120" s="16">
        <f>IF(OR(37&gt;Inputs!$B$5,$B120=""),"",MAX(0,AL120*(1+INDEX('Annual Returns'!$B$4:$B$157,MATCH($A120+36,'Annual Returns'!$A$4:$A$157,0)))-Inputs!$B$2*Inputs!$B$3*(1+Inputs!$B$4)^36))</f>
        <v/>
      </c>
      <c r="AN120" s="16">
        <f>IF(OR(38&gt;Inputs!$B$5,$B120=""),"",MAX(0,AM120*(1+INDEX('Annual Returns'!$B$4:$B$157,MATCH($A120+37,'Annual Returns'!$A$4:$A$157,0)))-Inputs!$B$2*Inputs!$B$3*(1+Inputs!$B$4)^37))</f>
        <v/>
      </c>
      <c r="AO120" s="16">
        <f>IF(OR(39&gt;Inputs!$B$5,$B120=""),"",MAX(0,AN120*(1+INDEX('Annual Returns'!$B$4:$B$157,MATCH($A120+38,'Annual Returns'!$A$4:$A$157,0)))-Inputs!$B$2*Inputs!$B$3*(1+Inputs!$B$4)^38))</f>
        <v/>
      </c>
      <c r="AP120" s="16">
        <f>IF(OR(40&gt;Inputs!$B$5,$B120=""),"",MAX(0,AO120*(1+INDEX('Annual Returns'!$B$4:$B$157,MATCH($A120+39,'Annual Returns'!$A$4:$A$157,0)))-Inputs!$B$2*Inputs!$B$3*(1+Inputs!$B$4)^39))</f>
        <v/>
      </c>
      <c r="AQ120" s="16">
        <f>IF(OR(41&gt;Inputs!$B$5,$B120=""),"",MAX(0,AP120*(1+INDEX('Annual Returns'!$B$4:$B$157,MATCH($A120+40,'Annual Returns'!$A$4:$A$157,0)))-Inputs!$B$2*Inputs!$B$3*(1+Inputs!$B$4)^40))</f>
        <v/>
      </c>
      <c r="AR120" s="16">
        <f>IF(OR(42&gt;Inputs!$B$5,$B120=""),"",MAX(0,AQ120*(1+INDEX('Annual Returns'!$B$4:$B$157,MATCH($A120+41,'Annual Returns'!$A$4:$A$157,0)))-Inputs!$B$2*Inputs!$B$3*(1+Inputs!$B$4)^41))</f>
        <v/>
      </c>
      <c r="AS120" s="16">
        <f>IF(OR(43&gt;Inputs!$B$5,$B120=""),"",MAX(0,AR120*(1+INDEX('Annual Returns'!$B$4:$B$157,MATCH($A120+42,'Annual Returns'!$A$4:$A$157,0)))-Inputs!$B$2*Inputs!$B$3*(1+Inputs!$B$4)^42))</f>
        <v/>
      </c>
      <c r="AT120" s="16">
        <f>IF(OR(44&gt;Inputs!$B$5,$B120=""),"",MAX(0,AS120*(1+INDEX('Annual Returns'!$B$4:$B$157,MATCH($A120+43,'Annual Returns'!$A$4:$A$157,0)))-Inputs!$B$2*Inputs!$B$3*(1+Inputs!$B$4)^43))</f>
        <v/>
      </c>
      <c r="AU120" s="16">
        <f>IF(OR(45&gt;Inputs!$B$5,$B120=""),"",MAX(0,AT120*(1+INDEX('Annual Returns'!$B$4:$B$157,MATCH($A120+44,'Annual Returns'!$A$4:$A$157,0)))-Inputs!$B$2*Inputs!$B$3*(1+Inputs!$B$4)^44))</f>
        <v/>
      </c>
      <c r="AV120" s="16">
        <f>IF(OR(46&gt;Inputs!$B$5,$B120=""),"",MAX(0,AU120*(1+INDEX('Annual Returns'!$B$4:$B$157,MATCH($A120+45,'Annual Returns'!$A$4:$A$157,0)))-Inputs!$B$2*Inputs!$B$3*(1+Inputs!$B$4)^45))</f>
        <v/>
      </c>
      <c r="AW120" s="16">
        <f>IF(OR(47&gt;Inputs!$B$5,$B120=""),"",MAX(0,AV120*(1+INDEX('Annual Returns'!$B$4:$B$157,MATCH($A120+46,'Annual Returns'!$A$4:$A$157,0)))-Inputs!$B$2*Inputs!$B$3*(1+Inputs!$B$4)^46))</f>
        <v/>
      </c>
      <c r="AX120" s="16">
        <f>IF(OR(48&gt;Inputs!$B$5,$B120=""),"",MAX(0,AW120*(1+INDEX('Annual Returns'!$B$4:$B$157,MATCH($A120+47,'Annual Returns'!$A$4:$A$157,0)))-Inputs!$B$2*Inputs!$B$3*(1+Inputs!$B$4)^47))</f>
        <v/>
      </c>
      <c r="AY120" s="16">
        <f>IF(OR(49&gt;Inputs!$B$5,$B120=""),"",MAX(0,AX120*(1+INDEX('Annual Returns'!$B$4:$B$157,MATCH($A120+48,'Annual Returns'!$A$4:$A$157,0)))-Inputs!$B$2*Inputs!$B$3*(1+Inputs!$B$4)^48))</f>
        <v/>
      </c>
      <c r="AZ120" s="16">
        <f>IF(OR(50&gt;Inputs!$B$5,$B120=""),"",MAX(0,AY120*(1+INDEX('Annual Returns'!$B$4:$B$157,MATCH($A120+49,'Annual Returns'!$A$4:$A$157,0)))-Inputs!$B$2*Inputs!$B$3*(1+Inputs!$B$4)^49))</f>
        <v/>
      </c>
      <c r="BA120" s="16">
        <f>IF(B120="","",INDEX(C120:AZ120,Inputs!$B$5))</f>
        <v/>
      </c>
      <c r="BB120">
        <f>IF(BA120="","",IF(BA120&gt;0,1,0))</f>
        <v/>
      </c>
      <c r="BC120">
        <f>IF(BB120="","",IF(BB120=1,"",MATCH(0,C120:AZ120,0)))</f>
        <v/>
      </c>
    </row>
    <row r="121">
      <c r="A121" t="n">
        <v>1989</v>
      </c>
      <c r="B121" s="16">
        <f>IF(OR($A121+Inputs!$B$5-1&gt;Inputs!$B$7,Inputs!$B$5&gt;50),"",Inputs!$B$2)</f>
        <v/>
      </c>
      <c r="C121" s="16">
        <f>IF(OR(1&gt;Inputs!$B$5,$B121=""),"",MAX(0,B121*(1+INDEX('Annual Returns'!$B$4:$B$157,MATCH($A121+0,'Annual Returns'!$A$4:$A$157,0)))-Inputs!$B$2*Inputs!$B$3*(1+Inputs!$B$4)^0))</f>
        <v/>
      </c>
      <c r="D121" s="16">
        <f>IF(OR(2&gt;Inputs!$B$5,$B121=""),"",MAX(0,C121*(1+INDEX('Annual Returns'!$B$4:$B$157,MATCH($A121+1,'Annual Returns'!$A$4:$A$157,0)))-Inputs!$B$2*Inputs!$B$3*(1+Inputs!$B$4)^1))</f>
        <v/>
      </c>
      <c r="E121" s="16">
        <f>IF(OR(3&gt;Inputs!$B$5,$B121=""),"",MAX(0,D121*(1+INDEX('Annual Returns'!$B$4:$B$157,MATCH($A121+2,'Annual Returns'!$A$4:$A$157,0)))-Inputs!$B$2*Inputs!$B$3*(1+Inputs!$B$4)^2))</f>
        <v/>
      </c>
      <c r="F121" s="16">
        <f>IF(OR(4&gt;Inputs!$B$5,$B121=""),"",MAX(0,E121*(1+INDEX('Annual Returns'!$B$4:$B$157,MATCH($A121+3,'Annual Returns'!$A$4:$A$157,0)))-Inputs!$B$2*Inputs!$B$3*(1+Inputs!$B$4)^3))</f>
        <v/>
      </c>
      <c r="G121" s="16">
        <f>IF(OR(5&gt;Inputs!$B$5,$B121=""),"",MAX(0,F121*(1+INDEX('Annual Returns'!$B$4:$B$157,MATCH($A121+4,'Annual Returns'!$A$4:$A$157,0)))-Inputs!$B$2*Inputs!$B$3*(1+Inputs!$B$4)^4))</f>
        <v/>
      </c>
      <c r="H121" s="16">
        <f>IF(OR(6&gt;Inputs!$B$5,$B121=""),"",MAX(0,G121*(1+INDEX('Annual Returns'!$B$4:$B$157,MATCH($A121+5,'Annual Returns'!$A$4:$A$157,0)))-Inputs!$B$2*Inputs!$B$3*(1+Inputs!$B$4)^5))</f>
        <v/>
      </c>
      <c r="I121" s="16">
        <f>IF(OR(7&gt;Inputs!$B$5,$B121=""),"",MAX(0,H121*(1+INDEX('Annual Returns'!$B$4:$B$157,MATCH($A121+6,'Annual Returns'!$A$4:$A$157,0)))-Inputs!$B$2*Inputs!$B$3*(1+Inputs!$B$4)^6))</f>
        <v/>
      </c>
      <c r="J121" s="16">
        <f>IF(OR(8&gt;Inputs!$B$5,$B121=""),"",MAX(0,I121*(1+INDEX('Annual Returns'!$B$4:$B$157,MATCH($A121+7,'Annual Returns'!$A$4:$A$157,0)))-Inputs!$B$2*Inputs!$B$3*(1+Inputs!$B$4)^7))</f>
        <v/>
      </c>
      <c r="K121" s="16">
        <f>IF(OR(9&gt;Inputs!$B$5,$B121=""),"",MAX(0,J121*(1+INDEX('Annual Returns'!$B$4:$B$157,MATCH($A121+8,'Annual Returns'!$A$4:$A$157,0)))-Inputs!$B$2*Inputs!$B$3*(1+Inputs!$B$4)^8))</f>
        <v/>
      </c>
      <c r="L121" s="16">
        <f>IF(OR(10&gt;Inputs!$B$5,$B121=""),"",MAX(0,K121*(1+INDEX('Annual Returns'!$B$4:$B$157,MATCH($A121+9,'Annual Returns'!$A$4:$A$157,0)))-Inputs!$B$2*Inputs!$B$3*(1+Inputs!$B$4)^9))</f>
        <v/>
      </c>
      <c r="M121" s="16">
        <f>IF(OR(11&gt;Inputs!$B$5,$B121=""),"",MAX(0,L121*(1+INDEX('Annual Returns'!$B$4:$B$157,MATCH($A121+10,'Annual Returns'!$A$4:$A$157,0)))-Inputs!$B$2*Inputs!$B$3*(1+Inputs!$B$4)^10))</f>
        <v/>
      </c>
      <c r="N121" s="16">
        <f>IF(OR(12&gt;Inputs!$B$5,$B121=""),"",MAX(0,M121*(1+INDEX('Annual Returns'!$B$4:$B$157,MATCH($A121+11,'Annual Returns'!$A$4:$A$157,0)))-Inputs!$B$2*Inputs!$B$3*(1+Inputs!$B$4)^11))</f>
        <v/>
      </c>
      <c r="O121" s="16">
        <f>IF(OR(13&gt;Inputs!$B$5,$B121=""),"",MAX(0,N121*(1+INDEX('Annual Returns'!$B$4:$B$157,MATCH($A121+12,'Annual Returns'!$A$4:$A$157,0)))-Inputs!$B$2*Inputs!$B$3*(1+Inputs!$B$4)^12))</f>
        <v/>
      </c>
      <c r="P121" s="16">
        <f>IF(OR(14&gt;Inputs!$B$5,$B121=""),"",MAX(0,O121*(1+INDEX('Annual Returns'!$B$4:$B$157,MATCH($A121+13,'Annual Returns'!$A$4:$A$157,0)))-Inputs!$B$2*Inputs!$B$3*(1+Inputs!$B$4)^13))</f>
        <v/>
      </c>
      <c r="Q121" s="16">
        <f>IF(OR(15&gt;Inputs!$B$5,$B121=""),"",MAX(0,P121*(1+INDEX('Annual Returns'!$B$4:$B$157,MATCH($A121+14,'Annual Returns'!$A$4:$A$157,0)))-Inputs!$B$2*Inputs!$B$3*(1+Inputs!$B$4)^14))</f>
        <v/>
      </c>
      <c r="R121" s="16">
        <f>IF(OR(16&gt;Inputs!$B$5,$B121=""),"",MAX(0,Q121*(1+INDEX('Annual Returns'!$B$4:$B$157,MATCH($A121+15,'Annual Returns'!$A$4:$A$157,0)))-Inputs!$B$2*Inputs!$B$3*(1+Inputs!$B$4)^15))</f>
        <v/>
      </c>
      <c r="S121" s="16">
        <f>IF(OR(17&gt;Inputs!$B$5,$B121=""),"",MAX(0,R121*(1+INDEX('Annual Returns'!$B$4:$B$157,MATCH($A121+16,'Annual Returns'!$A$4:$A$157,0)))-Inputs!$B$2*Inputs!$B$3*(1+Inputs!$B$4)^16))</f>
        <v/>
      </c>
      <c r="T121" s="16">
        <f>IF(OR(18&gt;Inputs!$B$5,$B121=""),"",MAX(0,S121*(1+INDEX('Annual Returns'!$B$4:$B$157,MATCH($A121+17,'Annual Returns'!$A$4:$A$157,0)))-Inputs!$B$2*Inputs!$B$3*(1+Inputs!$B$4)^17))</f>
        <v/>
      </c>
      <c r="U121" s="16">
        <f>IF(OR(19&gt;Inputs!$B$5,$B121=""),"",MAX(0,T121*(1+INDEX('Annual Returns'!$B$4:$B$157,MATCH($A121+18,'Annual Returns'!$A$4:$A$157,0)))-Inputs!$B$2*Inputs!$B$3*(1+Inputs!$B$4)^18))</f>
        <v/>
      </c>
      <c r="V121" s="16">
        <f>IF(OR(20&gt;Inputs!$B$5,$B121=""),"",MAX(0,U121*(1+INDEX('Annual Returns'!$B$4:$B$157,MATCH($A121+19,'Annual Returns'!$A$4:$A$157,0)))-Inputs!$B$2*Inputs!$B$3*(1+Inputs!$B$4)^19))</f>
        <v/>
      </c>
      <c r="W121" s="16">
        <f>IF(OR(21&gt;Inputs!$B$5,$B121=""),"",MAX(0,V121*(1+INDEX('Annual Returns'!$B$4:$B$157,MATCH($A121+20,'Annual Returns'!$A$4:$A$157,0)))-Inputs!$B$2*Inputs!$B$3*(1+Inputs!$B$4)^20))</f>
        <v/>
      </c>
      <c r="X121" s="16">
        <f>IF(OR(22&gt;Inputs!$B$5,$B121=""),"",MAX(0,W121*(1+INDEX('Annual Returns'!$B$4:$B$157,MATCH($A121+21,'Annual Returns'!$A$4:$A$157,0)))-Inputs!$B$2*Inputs!$B$3*(1+Inputs!$B$4)^21))</f>
        <v/>
      </c>
      <c r="Y121" s="16">
        <f>IF(OR(23&gt;Inputs!$B$5,$B121=""),"",MAX(0,X121*(1+INDEX('Annual Returns'!$B$4:$B$157,MATCH($A121+22,'Annual Returns'!$A$4:$A$157,0)))-Inputs!$B$2*Inputs!$B$3*(1+Inputs!$B$4)^22))</f>
        <v/>
      </c>
      <c r="Z121" s="16">
        <f>IF(OR(24&gt;Inputs!$B$5,$B121=""),"",MAX(0,Y121*(1+INDEX('Annual Returns'!$B$4:$B$157,MATCH($A121+23,'Annual Returns'!$A$4:$A$157,0)))-Inputs!$B$2*Inputs!$B$3*(1+Inputs!$B$4)^23))</f>
        <v/>
      </c>
      <c r="AA121" s="16">
        <f>IF(OR(25&gt;Inputs!$B$5,$B121=""),"",MAX(0,Z121*(1+INDEX('Annual Returns'!$B$4:$B$157,MATCH($A121+24,'Annual Returns'!$A$4:$A$157,0)))-Inputs!$B$2*Inputs!$B$3*(1+Inputs!$B$4)^24))</f>
        <v/>
      </c>
      <c r="AB121" s="16">
        <f>IF(OR(26&gt;Inputs!$B$5,$B121=""),"",MAX(0,AA121*(1+INDEX('Annual Returns'!$B$4:$B$157,MATCH($A121+25,'Annual Returns'!$A$4:$A$157,0)))-Inputs!$B$2*Inputs!$B$3*(1+Inputs!$B$4)^25))</f>
        <v/>
      </c>
      <c r="AC121" s="16">
        <f>IF(OR(27&gt;Inputs!$B$5,$B121=""),"",MAX(0,AB121*(1+INDEX('Annual Returns'!$B$4:$B$157,MATCH($A121+26,'Annual Returns'!$A$4:$A$157,0)))-Inputs!$B$2*Inputs!$B$3*(1+Inputs!$B$4)^26))</f>
        <v/>
      </c>
      <c r="AD121" s="16">
        <f>IF(OR(28&gt;Inputs!$B$5,$B121=""),"",MAX(0,AC121*(1+INDEX('Annual Returns'!$B$4:$B$157,MATCH($A121+27,'Annual Returns'!$A$4:$A$157,0)))-Inputs!$B$2*Inputs!$B$3*(1+Inputs!$B$4)^27))</f>
        <v/>
      </c>
      <c r="AE121" s="16">
        <f>IF(OR(29&gt;Inputs!$B$5,$B121=""),"",MAX(0,AD121*(1+INDEX('Annual Returns'!$B$4:$B$157,MATCH($A121+28,'Annual Returns'!$A$4:$A$157,0)))-Inputs!$B$2*Inputs!$B$3*(1+Inputs!$B$4)^28))</f>
        <v/>
      </c>
      <c r="AF121" s="16">
        <f>IF(OR(30&gt;Inputs!$B$5,$B121=""),"",MAX(0,AE121*(1+INDEX('Annual Returns'!$B$4:$B$157,MATCH($A121+29,'Annual Returns'!$A$4:$A$157,0)))-Inputs!$B$2*Inputs!$B$3*(1+Inputs!$B$4)^29))</f>
        <v/>
      </c>
      <c r="AG121" s="16">
        <f>IF(OR(31&gt;Inputs!$B$5,$B121=""),"",MAX(0,AF121*(1+INDEX('Annual Returns'!$B$4:$B$157,MATCH($A121+30,'Annual Returns'!$A$4:$A$157,0)))-Inputs!$B$2*Inputs!$B$3*(1+Inputs!$B$4)^30))</f>
        <v/>
      </c>
      <c r="AH121" s="16">
        <f>IF(OR(32&gt;Inputs!$B$5,$B121=""),"",MAX(0,AG121*(1+INDEX('Annual Returns'!$B$4:$B$157,MATCH($A121+31,'Annual Returns'!$A$4:$A$157,0)))-Inputs!$B$2*Inputs!$B$3*(1+Inputs!$B$4)^31))</f>
        <v/>
      </c>
      <c r="AI121" s="16">
        <f>IF(OR(33&gt;Inputs!$B$5,$B121=""),"",MAX(0,AH121*(1+INDEX('Annual Returns'!$B$4:$B$157,MATCH($A121+32,'Annual Returns'!$A$4:$A$157,0)))-Inputs!$B$2*Inputs!$B$3*(1+Inputs!$B$4)^32))</f>
        <v/>
      </c>
      <c r="AJ121" s="16">
        <f>IF(OR(34&gt;Inputs!$B$5,$B121=""),"",MAX(0,AI121*(1+INDEX('Annual Returns'!$B$4:$B$157,MATCH($A121+33,'Annual Returns'!$A$4:$A$157,0)))-Inputs!$B$2*Inputs!$B$3*(1+Inputs!$B$4)^33))</f>
        <v/>
      </c>
      <c r="AK121" s="16">
        <f>IF(OR(35&gt;Inputs!$B$5,$B121=""),"",MAX(0,AJ121*(1+INDEX('Annual Returns'!$B$4:$B$157,MATCH($A121+34,'Annual Returns'!$A$4:$A$157,0)))-Inputs!$B$2*Inputs!$B$3*(1+Inputs!$B$4)^34))</f>
        <v/>
      </c>
      <c r="AL121" s="16">
        <f>IF(OR(36&gt;Inputs!$B$5,$B121=""),"",MAX(0,AK121*(1+INDEX('Annual Returns'!$B$4:$B$157,MATCH($A121+35,'Annual Returns'!$A$4:$A$157,0)))-Inputs!$B$2*Inputs!$B$3*(1+Inputs!$B$4)^35))</f>
        <v/>
      </c>
      <c r="AM121" s="16">
        <f>IF(OR(37&gt;Inputs!$B$5,$B121=""),"",MAX(0,AL121*(1+INDEX('Annual Returns'!$B$4:$B$157,MATCH($A121+36,'Annual Returns'!$A$4:$A$157,0)))-Inputs!$B$2*Inputs!$B$3*(1+Inputs!$B$4)^36))</f>
        <v/>
      </c>
      <c r="AN121" s="16">
        <f>IF(OR(38&gt;Inputs!$B$5,$B121=""),"",MAX(0,AM121*(1+INDEX('Annual Returns'!$B$4:$B$157,MATCH($A121+37,'Annual Returns'!$A$4:$A$157,0)))-Inputs!$B$2*Inputs!$B$3*(1+Inputs!$B$4)^37))</f>
        <v/>
      </c>
      <c r="AO121" s="16">
        <f>IF(OR(39&gt;Inputs!$B$5,$B121=""),"",MAX(0,AN121*(1+INDEX('Annual Returns'!$B$4:$B$157,MATCH($A121+38,'Annual Returns'!$A$4:$A$157,0)))-Inputs!$B$2*Inputs!$B$3*(1+Inputs!$B$4)^38))</f>
        <v/>
      </c>
      <c r="AP121" s="16">
        <f>IF(OR(40&gt;Inputs!$B$5,$B121=""),"",MAX(0,AO121*(1+INDEX('Annual Returns'!$B$4:$B$157,MATCH($A121+39,'Annual Returns'!$A$4:$A$157,0)))-Inputs!$B$2*Inputs!$B$3*(1+Inputs!$B$4)^39))</f>
        <v/>
      </c>
      <c r="AQ121" s="16">
        <f>IF(OR(41&gt;Inputs!$B$5,$B121=""),"",MAX(0,AP121*(1+INDEX('Annual Returns'!$B$4:$B$157,MATCH($A121+40,'Annual Returns'!$A$4:$A$157,0)))-Inputs!$B$2*Inputs!$B$3*(1+Inputs!$B$4)^40))</f>
        <v/>
      </c>
      <c r="AR121" s="16">
        <f>IF(OR(42&gt;Inputs!$B$5,$B121=""),"",MAX(0,AQ121*(1+INDEX('Annual Returns'!$B$4:$B$157,MATCH($A121+41,'Annual Returns'!$A$4:$A$157,0)))-Inputs!$B$2*Inputs!$B$3*(1+Inputs!$B$4)^41))</f>
        <v/>
      </c>
      <c r="AS121" s="16">
        <f>IF(OR(43&gt;Inputs!$B$5,$B121=""),"",MAX(0,AR121*(1+INDEX('Annual Returns'!$B$4:$B$157,MATCH($A121+42,'Annual Returns'!$A$4:$A$157,0)))-Inputs!$B$2*Inputs!$B$3*(1+Inputs!$B$4)^42))</f>
        <v/>
      </c>
      <c r="AT121" s="16">
        <f>IF(OR(44&gt;Inputs!$B$5,$B121=""),"",MAX(0,AS121*(1+INDEX('Annual Returns'!$B$4:$B$157,MATCH($A121+43,'Annual Returns'!$A$4:$A$157,0)))-Inputs!$B$2*Inputs!$B$3*(1+Inputs!$B$4)^43))</f>
        <v/>
      </c>
      <c r="AU121" s="16">
        <f>IF(OR(45&gt;Inputs!$B$5,$B121=""),"",MAX(0,AT121*(1+INDEX('Annual Returns'!$B$4:$B$157,MATCH($A121+44,'Annual Returns'!$A$4:$A$157,0)))-Inputs!$B$2*Inputs!$B$3*(1+Inputs!$B$4)^44))</f>
        <v/>
      </c>
      <c r="AV121" s="16">
        <f>IF(OR(46&gt;Inputs!$B$5,$B121=""),"",MAX(0,AU121*(1+INDEX('Annual Returns'!$B$4:$B$157,MATCH($A121+45,'Annual Returns'!$A$4:$A$157,0)))-Inputs!$B$2*Inputs!$B$3*(1+Inputs!$B$4)^45))</f>
        <v/>
      </c>
      <c r="AW121" s="16">
        <f>IF(OR(47&gt;Inputs!$B$5,$B121=""),"",MAX(0,AV121*(1+INDEX('Annual Returns'!$B$4:$B$157,MATCH($A121+46,'Annual Returns'!$A$4:$A$157,0)))-Inputs!$B$2*Inputs!$B$3*(1+Inputs!$B$4)^46))</f>
        <v/>
      </c>
      <c r="AX121" s="16">
        <f>IF(OR(48&gt;Inputs!$B$5,$B121=""),"",MAX(0,AW121*(1+INDEX('Annual Returns'!$B$4:$B$157,MATCH($A121+47,'Annual Returns'!$A$4:$A$157,0)))-Inputs!$B$2*Inputs!$B$3*(1+Inputs!$B$4)^47))</f>
        <v/>
      </c>
      <c r="AY121" s="16">
        <f>IF(OR(49&gt;Inputs!$B$5,$B121=""),"",MAX(0,AX121*(1+INDEX('Annual Returns'!$B$4:$B$157,MATCH($A121+48,'Annual Returns'!$A$4:$A$157,0)))-Inputs!$B$2*Inputs!$B$3*(1+Inputs!$B$4)^48))</f>
        <v/>
      </c>
      <c r="AZ121" s="16">
        <f>IF(OR(50&gt;Inputs!$B$5,$B121=""),"",MAX(0,AY121*(1+INDEX('Annual Returns'!$B$4:$B$157,MATCH($A121+49,'Annual Returns'!$A$4:$A$157,0)))-Inputs!$B$2*Inputs!$B$3*(1+Inputs!$B$4)^49))</f>
        <v/>
      </c>
      <c r="BA121" s="16">
        <f>IF(B121="","",INDEX(C121:AZ121,Inputs!$B$5))</f>
        <v/>
      </c>
      <c r="BB121">
        <f>IF(BA121="","",IF(BA121&gt;0,1,0))</f>
        <v/>
      </c>
      <c r="BC121">
        <f>IF(BB121="","",IF(BB121=1,"",MATCH(0,C121:AZ121,0)))</f>
        <v/>
      </c>
    </row>
    <row r="122">
      <c r="A122" t="n">
        <v>1990</v>
      </c>
      <c r="B122" s="16">
        <f>IF(OR($A122+Inputs!$B$5-1&gt;Inputs!$B$7,Inputs!$B$5&gt;50),"",Inputs!$B$2)</f>
        <v/>
      </c>
      <c r="C122" s="16">
        <f>IF(OR(1&gt;Inputs!$B$5,$B122=""),"",MAX(0,B122*(1+INDEX('Annual Returns'!$B$4:$B$157,MATCH($A122+0,'Annual Returns'!$A$4:$A$157,0)))-Inputs!$B$2*Inputs!$B$3*(1+Inputs!$B$4)^0))</f>
        <v/>
      </c>
      <c r="D122" s="16">
        <f>IF(OR(2&gt;Inputs!$B$5,$B122=""),"",MAX(0,C122*(1+INDEX('Annual Returns'!$B$4:$B$157,MATCH($A122+1,'Annual Returns'!$A$4:$A$157,0)))-Inputs!$B$2*Inputs!$B$3*(1+Inputs!$B$4)^1))</f>
        <v/>
      </c>
      <c r="E122" s="16">
        <f>IF(OR(3&gt;Inputs!$B$5,$B122=""),"",MAX(0,D122*(1+INDEX('Annual Returns'!$B$4:$B$157,MATCH($A122+2,'Annual Returns'!$A$4:$A$157,0)))-Inputs!$B$2*Inputs!$B$3*(1+Inputs!$B$4)^2))</f>
        <v/>
      </c>
      <c r="F122" s="16">
        <f>IF(OR(4&gt;Inputs!$B$5,$B122=""),"",MAX(0,E122*(1+INDEX('Annual Returns'!$B$4:$B$157,MATCH($A122+3,'Annual Returns'!$A$4:$A$157,0)))-Inputs!$B$2*Inputs!$B$3*(1+Inputs!$B$4)^3))</f>
        <v/>
      </c>
      <c r="G122" s="16">
        <f>IF(OR(5&gt;Inputs!$B$5,$B122=""),"",MAX(0,F122*(1+INDEX('Annual Returns'!$B$4:$B$157,MATCH($A122+4,'Annual Returns'!$A$4:$A$157,0)))-Inputs!$B$2*Inputs!$B$3*(1+Inputs!$B$4)^4))</f>
        <v/>
      </c>
      <c r="H122" s="16">
        <f>IF(OR(6&gt;Inputs!$B$5,$B122=""),"",MAX(0,G122*(1+INDEX('Annual Returns'!$B$4:$B$157,MATCH($A122+5,'Annual Returns'!$A$4:$A$157,0)))-Inputs!$B$2*Inputs!$B$3*(1+Inputs!$B$4)^5))</f>
        <v/>
      </c>
      <c r="I122" s="16">
        <f>IF(OR(7&gt;Inputs!$B$5,$B122=""),"",MAX(0,H122*(1+INDEX('Annual Returns'!$B$4:$B$157,MATCH($A122+6,'Annual Returns'!$A$4:$A$157,0)))-Inputs!$B$2*Inputs!$B$3*(1+Inputs!$B$4)^6))</f>
        <v/>
      </c>
      <c r="J122" s="16">
        <f>IF(OR(8&gt;Inputs!$B$5,$B122=""),"",MAX(0,I122*(1+INDEX('Annual Returns'!$B$4:$B$157,MATCH($A122+7,'Annual Returns'!$A$4:$A$157,0)))-Inputs!$B$2*Inputs!$B$3*(1+Inputs!$B$4)^7))</f>
        <v/>
      </c>
      <c r="K122" s="16">
        <f>IF(OR(9&gt;Inputs!$B$5,$B122=""),"",MAX(0,J122*(1+INDEX('Annual Returns'!$B$4:$B$157,MATCH($A122+8,'Annual Returns'!$A$4:$A$157,0)))-Inputs!$B$2*Inputs!$B$3*(1+Inputs!$B$4)^8))</f>
        <v/>
      </c>
      <c r="L122" s="16">
        <f>IF(OR(10&gt;Inputs!$B$5,$B122=""),"",MAX(0,K122*(1+INDEX('Annual Returns'!$B$4:$B$157,MATCH($A122+9,'Annual Returns'!$A$4:$A$157,0)))-Inputs!$B$2*Inputs!$B$3*(1+Inputs!$B$4)^9))</f>
        <v/>
      </c>
      <c r="M122" s="16">
        <f>IF(OR(11&gt;Inputs!$B$5,$B122=""),"",MAX(0,L122*(1+INDEX('Annual Returns'!$B$4:$B$157,MATCH($A122+10,'Annual Returns'!$A$4:$A$157,0)))-Inputs!$B$2*Inputs!$B$3*(1+Inputs!$B$4)^10))</f>
        <v/>
      </c>
      <c r="N122" s="16">
        <f>IF(OR(12&gt;Inputs!$B$5,$B122=""),"",MAX(0,M122*(1+INDEX('Annual Returns'!$B$4:$B$157,MATCH($A122+11,'Annual Returns'!$A$4:$A$157,0)))-Inputs!$B$2*Inputs!$B$3*(1+Inputs!$B$4)^11))</f>
        <v/>
      </c>
      <c r="O122" s="16">
        <f>IF(OR(13&gt;Inputs!$B$5,$B122=""),"",MAX(0,N122*(1+INDEX('Annual Returns'!$B$4:$B$157,MATCH($A122+12,'Annual Returns'!$A$4:$A$157,0)))-Inputs!$B$2*Inputs!$B$3*(1+Inputs!$B$4)^12))</f>
        <v/>
      </c>
      <c r="P122" s="16">
        <f>IF(OR(14&gt;Inputs!$B$5,$B122=""),"",MAX(0,O122*(1+INDEX('Annual Returns'!$B$4:$B$157,MATCH($A122+13,'Annual Returns'!$A$4:$A$157,0)))-Inputs!$B$2*Inputs!$B$3*(1+Inputs!$B$4)^13))</f>
        <v/>
      </c>
      <c r="Q122" s="16">
        <f>IF(OR(15&gt;Inputs!$B$5,$B122=""),"",MAX(0,P122*(1+INDEX('Annual Returns'!$B$4:$B$157,MATCH($A122+14,'Annual Returns'!$A$4:$A$157,0)))-Inputs!$B$2*Inputs!$B$3*(1+Inputs!$B$4)^14))</f>
        <v/>
      </c>
      <c r="R122" s="16">
        <f>IF(OR(16&gt;Inputs!$B$5,$B122=""),"",MAX(0,Q122*(1+INDEX('Annual Returns'!$B$4:$B$157,MATCH($A122+15,'Annual Returns'!$A$4:$A$157,0)))-Inputs!$B$2*Inputs!$B$3*(1+Inputs!$B$4)^15))</f>
        <v/>
      </c>
      <c r="S122" s="16">
        <f>IF(OR(17&gt;Inputs!$B$5,$B122=""),"",MAX(0,R122*(1+INDEX('Annual Returns'!$B$4:$B$157,MATCH($A122+16,'Annual Returns'!$A$4:$A$157,0)))-Inputs!$B$2*Inputs!$B$3*(1+Inputs!$B$4)^16))</f>
        <v/>
      </c>
      <c r="T122" s="16">
        <f>IF(OR(18&gt;Inputs!$B$5,$B122=""),"",MAX(0,S122*(1+INDEX('Annual Returns'!$B$4:$B$157,MATCH($A122+17,'Annual Returns'!$A$4:$A$157,0)))-Inputs!$B$2*Inputs!$B$3*(1+Inputs!$B$4)^17))</f>
        <v/>
      </c>
      <c r="U122" s="16">
        <f>IF(OR(19&gt;Inputs!$B$5,$B122=""),"",MAX(0,T122*(1+INDEX('Annual Returns'!$B$4:$B$157,MATCH($A122+18,'Annual Returns'!$A$4:$A$157,0)))-Inputs!$B$2*Inputs!$B$3*(1+Inputs!$B$4)^18))</f>
        <v/>
      </c>
      <c r="V122" s="16">
        <f>IF(OR(20&gt;Inputs!$B$5,$B122=""),"",MAX(0,U122*(1+INDEX('Annual Returns'!$B$4:$B$157,MATCH($A122+19,'Annual Returns'!$A$4:$A$157,0)))-Inputs!$B$2*Inputs!$B$3*(1+Inputs!$B$4)^19))</f>
        <v/>
      </c>
      <c r="W122" s="16">
        <f>IF(OR(21&gt;Inputs!$B$5,$B122=""),"",MAX(0,V122*(1+INDEX('Annual Returns'!$B$4:$B$157,MATCH($A122+20,'Annual Returns'!$A$4:$A$157,0)))-Inputs!$B$2*Inputs!$B$3*(1+Inputs!$B$4)^20))</f>
        <v/>
      </c>
      <c r="X122" s="16">
        <f>IF(OR(22&gt;Inputs!$B$5,$B122=""),"",MAX(0,W122*(1+INDEX('Annual Returns'!$B$4:$B$157,MATCH($A122+21,'Annual Returns'!$A$4:$A$157,0)))-Inputs!$B$2*Inputs!$B$3*(1+Inputs!$B$4)^21))</f>
        <v/>
      </c>
      <c r="Y122" s="16">
        <f>IF(OR(23&gt;Inputs!$B$5,$B122=""),"",MAX(0,X122*(1+INDEX('Annual Returns'!$B$4:$B$157,MATCH($A122+22,'Annual Returns'!$A$4:$A$157,0)))-Inputs!$B$2*Inputs!$B$3*(1+Inputs!$B$4)^22))</f>
        <v/>
      </c>
      <c r="Z122" s="16">
        <f>IF(OR(24&gt;Inputs!$B$5,$B122=""),"",MAX(0,Y122*(1+INDEX('Annual Returns'!$B$4:$B$157,MATCH($A122+23,'Annual Returns'!$A$4:$A$157,0)))-Inputs!$B$2*Inputs!$B$3*(1+Inputs!$B$4)^23))</f>
        <v/>
      </c>
      <c r="AA122" s="16">
        <f>IF(OR(25&gt;Inputs!$B$5,$B122=""),"",MAX(0,Z122*(1+INDEX('Annual Returns'!$B$4:$B$157,MATCH($A122+24,'Annual Returns'!$A$4:$A$157,0)))-Inputs!$B$2*Inputs!$B$3*(1+Inputs!$B$4)^24))</f>
        <v/>
      </c>
      <c r="AB122" s="16">
        <f>IF(OR(26&gt;Inputs!$B$5,$B122=""),"",MAX(0,AA122*(1+INDEX('Annual Returns'!$B$4:$B$157,MATCH($A122+25,'Annual Returns'!$A$4:$A$157,0)))-Inputs!$B$2*Inputs!$B$3*(1+Inputs!$B$4)^25))</f>
        <v/>
      </c>
      <c r="AC122" s="16">
        <f>IF(OR(27&gt;Inputs!$B$5,$B122=""),"",MAX(0,AB122*(1+INDEX('Annual Returns'!$B$4:$B$157,MATCH($A122+26,'Annual Returns'!$A$4:$A$157,0)))-Inputs!$B$2*Inputs!$B$3*(1+Inputs!$B$4)^26))</f>
        <v/>
      </c>
      <c r="AD122" s="16">
        <f>IF(OR(28&gt;Inputs!$B$5,$B122=""),"",MAX(0,AC122*(1+INDEX('Annual Returns'!$B$4:$B$157,MATCH($A122+27,'Annual Returns'!$A$4:$A$157,0)))-Inputs!$B$2*Inputs!$B$3*(1+Inputs!$B$4)^27))</f>
        <v/>
      </c>
      <c r="AE122" s="16">
        <f>IF(OR(29&gt;Inputs!$B$5,$B122=""),"",MAX(0,AD122*(1+INDEX('Annual Returns'!$B$4:$B$157,MATCH($A122+28,'Annual Returns'!$A$4:$A$157,0)))-Inputs!$B$2*Inputs!$B$3*(1+Inputs!$B$4)^28))</f>
        <v/>
      </c>
      <c r="AF122" s="16">
        <f>IF(OR(30&gt;Inputs!$B$5,$B122=""),"",MAX(0,AE122*(1+INDEX('Annual Returns'!$B$4:$B$157,MATCH($A122+29,'Annual Returns'!$A$4:$A$157,0)))-Inputs!$B$2*Inputs!$B$3*(1+Inputs!$B$4)^29))</f>
        <v/>
      </c>
      <c r="AG122" s="16">
        <f>IF(OR(31&gt;Inputs!$B$5,$B122=""),"",MAX(0,AF122*(1+INDEX('Annual Returns'!$B$4:$B$157,MATCH($A122+30,'Annual Returns'!$A$4:$A$157,0)))-Inputs!$B$2*Inputs!$B$3*(1+Inputs!$B$4)^30))</f>
        <v/>
      </c>
      <c r="AH122" s="16">
        <f>IF(OR(32&gt;Inputs!$B$5,$B122=""),"",MAX(0,AG122*(1+INDEX('Annual Returns'!$B$4:$B$157,MATCH($A122+31,'Annual Returns'!$A$4:$A$157,0)))-Inputs!$B$2*Inputs!$B$3*(1+Inputs!$B$4)^31))</f>
        <v/>
      </c>
      <c r="AI122" s="16">
        <f>IF(OR(33&gt;Inputs!$B$5,$B122=""),"",MAX(0,AH122*(1+INDEX('Annual Returns'!$B$4:$B$157,MATCH($A122+32,'Annual Returns'!$A$4:$A$157,0)))-Inputs!$B$2*Inputs!$B$3*(1+Inputs!$B$4)^32))</f>
        <v/>
      </c>
      <c r="AJ122" s="16">
        <f>IF(OR(34&gt;Inputs!$B$5,$B122=""),"",MAX(0,AI122*(1+INDEX('Annual Returns'!$B$4:$B$157,MATCH($A122+33,'Annual Returns'!$A$4:$A$157,0)))-Inputs!$B$2*Inputs!$B$3*(1+Inputs!$B$4)^33))</f>
        <v/>
      </c>
      <c r="AK122" s="16">
        <f>IF(OR(35&gt;Inputs!$B$5,$B122=""),"",MAX(0,AJ122*(1+INDEX('Annual Returns'!$B$4:$B$157,MATCH($A122+34,'Annual Returns'!$A$4:$A$157,0)))-Inputs!$B$2*Inputs!$B$3*(1+Inputs!$B$4)^34))</f>
        <v/>
      </c>
      <c r="AL122" s="16">
        <f>IF(OR(36&gt;Inputs!$B$5,$B122=""),"",MAX(0,AK122*(1+INDEX('Annual Returns'!$B$4:$B$157,MATCH($A122+35,'Annual Returns'!$A$4:$A$157,0)))-Inputs!$B$2*Inputs!$B$3*(1+Inputs!$B$4)^35))</f>
        <v/>
      </c>
      <c r="AM122" s="16">
        <f>IF(OR(37&gt;Inputs!$B$5,$B122=""),"",MAX(0,AL122*(1+INDEX('Annual Returns'!$B$4:$B$157,MATCH($A122+36,'Annual Returns'!$A$4:$A$157,0)))-Inputs!$B$2*Inputs!$B$3*(1+Inputs!$B$4)^36))</f>
        <v/>
      </c>
      <c r="AN122" s="16">
        <f>IF(OR(38&gt;Inputs!$B$5,$B122=""),"",MAX(0,AM122*(1+INDEX('Annual Returns'!$B$4:$B$157,MATCH($A122+37,'Annual Returns'!$A$4:$A$157,0)))-Inputs!$B$2*Inputs!$B$3*(1+Inputs!$B$4)^37))</f>
        <v/>
      </c>
      <c r="AO122" s="16">
        <f>IF(OR(39&gt;Inputs!$B$5,$B122=""),"",MAX(0,AN122*(1+INDEX('Annual Returns'!$B$4:$B$157,MATCH($A122+38,'Annual Returns'!$A$4:$A$157,0)))-Inputs!$B$2*Inputs!$B$3*(1+Inputs!$B$4)^38))</f>
        <v/>
      </c>
      <c r="AP122" s="16">
        <f>IF(OR(40&gt;Inputs!$B$5,$B122=""),"",MAX(0,AO122*(1+INDEX('Annual Returns'!$B$4:$B$157,MATCH($A122+39,'Annual Returns'!$A$4:$A$157,0)))-Inputs!$B$2*Inputs!$B$3*(1+Inputs!$B$4)^39))</f>
        <v/>
      </c>
      <c r="AQ122" s="16">
        <f>IF(OR(41&gt;Inputs!$B$5,$B122=""),"",MAX(0,AP122*(1+INDEX('Annual Returns'!$B$4:$B$157,MATCH($A122+40,'Annual Returns'!$A$4:$A$157,0)))-Inputs!$B$2*Inputs!$B$3*(1+Inputs!$B$4)^40))</f>
        <v/>
      </c>
      <c r="AR122" s="16">
        <f>IF(OR(42&gt;Inputs!$B$5,$B122=""),"",MAX(0,AQ122*(1+INDEX('Annual Returns'!$B$4:$B$157,MATCH($A122+41,'Annual Returns'!$A$4:$A$157,0)))-Inputs!$B$2*Inputs!$B$3*(1+Inputs!$B$4)^41))</f>
        <v/>
      </c>
      <c r="AS122" s="16">
        <f>IF(OR(43&gt;Inputs!$B$5,$B122=""),"",MAX(0,AR122*(1+INDEX('Annual Returns'!$B$4:$B$157,MATCH($A122+42,'Annual Returns'!$A$4:$A$157,0)))-Inputs!$B$2*Inputs!$B$3*(1+Inputs!$B$4)^42))</f>
        <v/>
      </c>
      <c r="AT122" s="16">
        <f>IF(OR(44&gt;Inputs!$B$5,$B122=""),"",MAX(0,AS122*(1+INDEX('Annual Returns'!$B$4:$B$157,MATCH($A122+43,'Annual Returns'!$A$4:$A$157,0)))-Inputs!$B$2*Inputs!$B$3*(1+Inputs!$B$4)^43))</f>
        <v/>
      </c>
      <c r="AU122" s="16">
        <f>IF(OR(45&gt;Inputs!$B$5,$B122=""),"",MAX(0,AT122*(1+INDEX('Annual Returns'!$B$4:$B$157,MATCH($A122+44,'Annual Returns'!$A$4:$A$157,0)))-Inputs!$B$2*Inputs!$B$3*(1+Inputs!$B$4)^44))</f>
        <v/>
      </c>
      <c r="AV122" s="16">
        <f>IF(OR(46&gt;Inputs!$B$5,$B122=""),"",MAX(0,AU122*(1+INDEX('Annual Returns'!$B$4:$B$157,MATCH($A122+45,'Annual Returns'!$A$4:$A$157,0)))-Inputs!$B$2*Inputs!$B$3*(1+Inputs!$B$4)^45))</f>
        <v/>
      </c>
      <c r="AW122" s="16">
        <f>IF(OR(47&gt;Inputs!$B$5,$B122=""),"",MAX(0,AV122*(1+INDEX('Annual Returns'!$B$4:$B$157,MATCH($A122+46,'Annual Returns'!$A$4:$A$157,0)))-Inputs!$B$2*Inputs!$B$3*(1+Inputs!$B$4)^46))</f>
        <v/>
      </c>
      <c r="AX122" s="16">
        <f>IF(OR(48&gt;Inputs!$B$5,$B122=""),"",MAX(0,AW122*(1+INDEX('Annual Returns'!$B$4:$B$157,MATCH($A122+47,'Annual Returns'!$A$4:$A$157,0)))-Inputs!$B$2*Inputs!$B$3*(1+Inputs!$B$4)^47))</f>
        <v/>
      </c>
      <c r="AY122" s="16">
        <f>IF(OR(49&gt;Inputs!$B$5,$B122=""),"",MAX(0,AX122*(1+INDEX('Annual Returns'!$B$4:$B$157,MATCH($A122+48,'Annual Returns'!$A$4:$A$157,0)))-Inputs!$B$2*Inputs!$B$3*(1+Inputs!$B$4)^48))</f>
        <v/>
      </c>
      <c r="AZ122" s="16">
        <f>IF(OR(50&gt;Inputs!$B$5,$B122=""),"",MAX(0,AY122*(1+INDEX('Annual Returns'!$B$4:$B$157,MATCH($A122+49,'Annual Returns'!$A$4:$A$157,0)))-Inputs!$B$2*Inputs!$B$3*(1+Inputs!$B$4)^49))</f>
        <v/>
      </c>
      <c r="BA122" s="16">
        <f>IF(B122="","",INDEX(C122:AZ122,Inputs!$B$5))</f>
        <v/>
      </c>
      <c r="BB122">
        <f>IF(BA122="","",IF(BA122&gt;0,1,0))</f>
        <v/>
      </c>
      <c r="BC122">
        <f>IF(BB122="","",IF(BB122=1,"",MATCH(0,C122:AZ122,0)))</f>
        <v/>
      </c>
    </row>
    <row r="123">
      <c r="A123" t="n">
        <v>1991</v>
      </c>
      <c r="B123" s="16">
        <f>IF(OR($A123+Inputs!$B$5-1&gt;Inputs!$B$7,Inputs!$B$5&gt;50),"",Inputs!$B$2)</f>
        <v/>
      </c>
      <c r="C123" s="16">
        <f>IF(OR(1&gt;Inputs!$B$5,$B123=""),"",MAX(0,B123*(1+INDEX('Annual Returns'!$B$4:$B$157,MATCH($A123+0,'Annual Returns'!$A$4:$A$157,0)))-Inputs!$B$2*Inputs!$B$3*(1+Inputs!$B$4)^0))</f>
        <v/>
      </c>
      <c r="D123" s="16">
        <f>IF(OR(2&gt;Inputs!$B$5,$B123=""),"",MAX(0,C123*(1+INDEX('Annual Returns'!$B$4:$B$157,MATCH($A123+1,'Annual Returns'!$A$4:$A$157,0)))-Inputs!$B$2*Inputs!$B$3*(1+Inputs!$B$4)^1))</f>
        <v/>
      </c>
      <c r="E123" s="16">
        <f>IF(OR(3&gt;Inputs!$B$5,$B123=""),"",MAX(0,D123*(1+INDEX('Annual Returns'!$B$4:$B$157,MATCH($A123+2,'Annual Returns'!$A$4:$A$157,0)))-Inputs!$B$2*Inputs!$B$3*(1+Inputs!$B$4)^2))</f>
        <v/>
      </c>
      <c r="F123" s="16">
        <f>IF(OR(4&gt;Inputs!$B$5,$B123=""),"",MAX(0,E123*(1+INDEX('Annual Returns'!$B$4:$B$157,MATCH($A123+3,'Annual Returns'!$A$4:$A$157,0)))-Inputs!$B$2*Inputs!$B$3*(1+Inputs!$B$4)^3))</f>
        <v/>
      </c>
      <c r="G123" s="16">
        <f>IF(OR(5&gt;Inputs!$B$5,$B123=""),"",MAX(0,F123*(1+INDEX('Annual Returns'!$B$4:$B$157,MATCH($A123+4,'Annual Returns'!$A$4:$A$157,0)))-Inputs!$B$2*Inputs!$B$3*(1+Inputs!$B$4)^4))</f>
        <v/>
      </c>
      <c r="H123" s="16">
        <f>IF(OR(6&gt;Inputs!$B$5,$B123=""),"",MAX(0,G123*(1+INDEX('Annual Returns'!$B$4:$B$157,MATCH($A123+5,'Annual Returns'!$A$4:$A$157,0)))-Inputs!$B$2*Inputs!$B$3*(1+Inputs!$B$4)^5))</f>
        <v/>
      </c>
      <c r="I123" s="16">
        <f>IF(OR(7&gt;Inputs!$B$5,$B123=""),"",MAX(0,H123*(1+INDEX('Annual Returns'!$B$4:$B$157,MATCH($A123+6,'Annual Returns'!$A$4:$A$157,0)))-Inputs!$B$2*Inputs!$B$3*(1+Inputs!$B$4)^6))</f>
        <v/>
      </c>
      <c r="J123" s="16">
        <f>IF(OR(8&gt;Inputs!$B$5,$B123=""),"",MAX(0,I123*(1+INDEX('Annual Returns'!$B$4:$B$157,MATCH($A123+7,'Annual Returns'!$A$4:$A$157,0)))-Inputs!$B$2*Inputs!$B$3*(1+Inputs!$B$4)^7))</f>
        <v/>
      </c>
      <c r="K123" s="16">
        <f>IF(OR(9&gt;Inputs!$B$5,$B123=""),"",MAX(0,J123*(1+INDEX('Annual Returns'!$B$4:$B$157,MATCH($A123+8,'Annual Returns'!$A$4:$A$157,0)))-Inputs!$B$2*Inputs!$B$3*(1+Inputs!$B$4)^8))</f>
        <v/>
      </c>
      <c r="L123" s="16">
        <f>IF(OR(10&gt;Inputs!$B$5,$B123=""),"",MAX(0,K123*(1+INDEX('Annual Returns'!$B$4:$B$157,MATCH($A123+9,'Annual Returns'!$A$4:$A$157,0)))-Inputs!$B$2*Inputs!$B$3*(1+Inputs!$B$4)^9))</f>
        <v/>
      </c>
      <c r="M123" s="16">
        <f>IF(OR(11&gt;Inputs!$B$5,$B123=""),"",MAX(0,L123*(1+INDEX('Annual Returns'!$B$4:$B$157,MATCH($A123+10,'Annual Returns'!$A$4:$A$157,0)))-Inputs!$B$2*Inputs!$B$3*(1+Inputs!$B$4)^10))</f>
        <v/>
      </c>
      <c r="N123" s="16">
        <f>IF(OR(12&gt;Inputs!$B$5,$B123=""),"",MAX(0,M123*(1+INDEX('Annual Returns'!$B$4:$B$157,MATCH($A123+11,'Annual Returns'!$A$4:$A$157,0)))-Inputs!$B$2*Inputs!$B$3*(1+Inputs!$B$4)^11))</f>
        <v/>
      </c>
      <c r="O123" s="16">
        <f>IF(OR(13&gt;Inputs!$B$5,$B123=""),"",MAX(0,N123*(1+INDEX('Annual Returns'!$B$4:$B$157,MATCH($A123+12,'Annual Returns'!$A$4:$A$157,0)))-Inputs!$B$2*Inputs!$B$3*(1+Inputs!$B$4)^12))</f>
        <v/>
      </c>
      <c r="P123" s="16">
        <f>IF(OR(14&gt;Inputs!$B$5,$B123=""),"",MAX(0,O123*(1+INDEX('Annual Returns'!$B$4:$B$157,MATCH($A123+13,'Annual Returns'!$A$4:$A$157,0)))-Inputs!$B$2*Inputs!$B$3*(1+Inputs!$B$4)^13))</f>
        <v/>
      </c>
      <c r="Q123" s="16">
        <f>IF(OR(15&gt;Inputs!$B$5,$B123=""),"",MAX(0,P123*(1+INDEX('Annual Returns'!$B$4:$B$157,MATCH($A123+14,'Annual Returns'!$A$4:$A$157,0)))-Inputs!$B$2*Inputs!$B$3*(1+Inputs!$B$4)^14))</f>
        <v/>
      </c>
      <c r="R123" s="16">
        <f>IF(OR(16&gt;Inputs!$B$5,$B123=""),"",MAX(0,Q123*(1+INDEX('Annual Returns'!$B$4:$B$157,MATCH($A123+15,'Annual Returns'!$A$4:$A$157,0)))-Inputs!$B$2*Inputs!$B$3*(1+Inputs!$B$4)^15))</f>
        <v/>
      </c>
      <c r="S123" s="16">
        <f>IF(OR(17&gt;Inputs!$B$5,$B123=""),"",MAX(0,R123*(1+INDEX('Annual Returns'!$B$4:$B$157,MATCH($A123+16,'Annual Returns'!$A$4:$A$157,0)))-Inputs!$B$2*Inputs!$B$3*(1+Inputs!$B$4)^16))</f>
        <v/>
      </c>
      <c r="T123" s="16">
        <f>IF(OR(18&gt;Inputs!$B$5,$B123=""),"",MAX(0,S123*(1+INDEX('Annual Returns'!$B$4:$B$157,MATCH($A123+17,'Annual Returns'!$A$4:$A$157,0)))-Inputs!$B$2*Inputs!$B$3*(1+Inputs!$B$4)^17))</f>
        <v/>
      </c>
      <c r="U123" s="16">
        <f>IF(OR(19&gt;Inputs!$B$5,$B123=""),"",MAX(0,T123*(1+INDEX('Annual Returns'!$B$4:$B$157,MATCH($A123+18,'Annual Returns'!$A$4:$A$157,0)))-Inputs!$B$2*Inputs!$B$3*(1+Inputs!$B$4)^18))</f>
        <v/>
      </c>
      <c r="V123" s="16">
        <f>IF(OR(20&gt;Inputs!$B$5,$B123=""),"",MAX(0,U123*(1+INDEX('Annual Returns'!$B$4:$B$157,MATCH($A123+19,'Annual Returns'!$A$4:$A$157,0)))-Inputs!$B$2*Inputs!$B$3*(1+Inputs!$B$4)^19))</f>
        <v/>
      </c>
      <c r="W123" s="16">
        <f>IF(OR(21&gt;Inputs!$B$5,$B123=""),"",MAX(0,V123*(1+INDEX('Annual Returns'!$B$4:$B$157,MATCH($A123+20,'Annual Returns'!$A$4:$A$157,0)))-Inputs!$B$2*Inputs!$B$3*(1+Inputs!$B$4)^20))</f>
        <v/>
      </c>
      <c r="X123" s="16">
        <f>IF(OR(22&gt;Inputs!$B$5,$B123=""),"",MAX(0,W123*(1+INDEX('Annual Returns'!$B$4:$B$157,MATCH($A123+21,'Annual Returns'!$A$4:$A$157,0)))-Inputs!$B$2*Inputs!$B$3*(1+Inputs!$B$4)^21))</f>
        <v/>
      </c>
      <c r="Y123" s="16">
        <f>IF(OR(23&gt;Inputs!$B$5,$B123=""),"",MAX(0,X123*(1+INDEX('Annual Returns'!$B$4:$B$157,MATCH($A123+22,'Annual Returns'!$A$4:$A$157,0)))-Inputs!$B$2*Inputs!$B$3*(1+Inputs!$B$4)^22))</f>
        <v/>
      </c>
      <c r="Z123" s="16">
        <f>IF(OR(24&gt;Inputs!$B$5,$B123=""),"",MAX(0,Y123*(1+INDEX('Annual Returns'!$B$4:$B$157,MATCH($A123+23,'Annual Returns'!$A$4:$A$157,0)))-Inputs!$B$2*Inputs!$B$3*(1+Inputs!$B$4)^23))</f>
        <v/>
      </c>
      <c r="AA123" s="16">
        <f>IF(OR(25&gt;Inputs!$B$5,$B123=""),"",MAX(0,Z123*(1+INDEX('Annual Returns'!$B$4:$B$157,MATCH($A123+24,'Annual Returns'!$A$4:$A$157,0)))-Inputs!$B$2*Inputs!$B$3*(1+Inputs!$B$4)^24))</f>
        <v/>
      </c>
      <c r="AB123" s="16">
        <f>IF(OR(26&gt;Inputs!$B$5,$B123=""),"",MAX(0,AA123*(1+INDEX('Annual Returns'!$B$4:$B$157,MATCH($A123+25,'Annual Returns'!$A$4:$A$157,0)))-Inputs!$B$2*Inputs!$B$3*(1+Inputs!$B$4)^25))</f>
        <v/>
      </c>
      <c r="AC123" s="16">
        <f>IF(OR(27&gt;Inputs!$B$5,$B123=""),"",MAX(0,AB123*(1+INDEX('Annual Returns'!$B$4:$B$157,MATCH($A123+26,'Annual Returns'!$A$4:$A$157,0)))-Inputs!$B$2*Inputs!$B$3*(1+Inputs!$B$4)^26))</f>
        <v/>
      </c>
      <c r="AD123" s="16">
        <f>IF(OR(28&gt;Inputs!$B$5,$B123=""),"",MAX(0,AC123*(1+INDEX('Annual Returns'!$B$4:$B$157,MATCH($A123+27,'Annual Returns'!$A$4:$A$157,0)))-Inputs!$B$2*Inputs!$B$3*(1+Inputs!$B$4)^27))</f>
        <v/>
      </c>
      <c r="AE123" s="16">
        <f>IF(OR(29&gt;Inputs!$B$5,$B123=""),"",MAX(0,AD123*(1+INDEX('Annual Returns'!$B$4:$B$157,MATCH($A123+28,'Annual Returns'!$A$4:$A$157,0)))-Inputs!$B$2*Inputs!$B$3*(1+Inputs!$B$4)^28))</f>
        <v/>
      </c>
      <c r="AF123" s="16">
        <f>IF(OR(30&gt;Inputs!$B$5,$B123=""),"",MAX(0,AE123*(1+INDEX('Annual Returns'!$B$4:$B$157,MATCH($A123+29,'Annual Returns'!$A$4:$A$157,0)))-Inputs!$B$2*Inputs!$B$3*(1+Inputs!$B$4)^29))</f>
        <v/>
      </c>
      <c r="AG123" s="16">
        <f>IF(OR(31&gt;Inputs!$B$5,$B123=""),"",MAX(0,AF123*(1+INDEX('Annual Returns'!$B$4:$B$157,MATCH($A123+30,'Annual Returns'!$A$4:$A$157,0)))-Inputs!$B$2*Inputs!$B$3*(1+Inputs!$B$4)^30))</f>
        <v/>
      </c>
      <c r="AH123" s="16">
        <f>IF(OR(32&gt;Inputs!$B$5,$B123=""),"",MAX(0,AG123*(1+INDEX('Annual Returns'!$B$4:$B$157,MATCH($A123+31,'Annual Returns'!$A$4:$A$157,0)))-Inputs!$B$2*Inputs!$B$3*(1+Inputs!$B$4)^31))</f>
        <v/>
      </c>
      <c r="AI123" s="16">
        <f>IF(OR(33&gt;Inputs!$B$5,$B123=""),"",MAX(0,AH123*(1+INDEX('Annual Returns'!$B$4:$B$157,MATCH($A123+32,'Annual Returns'!$A$4:$A$157,0)))-Inputs!$B$2*Inputs!$B$3*(1+Inputs!$B$4)^32))</f>
        <v/>
      </c>
      <c r="AJ123" s="16">
        <f>IF(OR(34&gt;Inputs!$B$5,$B123=""),"",MAX(0,AI123*(1+INDEX('Annual Returns'!$B$4:$B$157,MATCH($A123+33,'Annual Returns'!$A$4:$A$157,0)))-Inputs!$B$2*Inputs!$B$3*(1+Inputs!$B$4)^33))</f>
        <v/>
      </c>
      <c r="AK123" s="16">
        <f>IF(OR(35&gt;Inputs!$B$5,$B123=""),"",MAX(0,AJ123*(1+INDEX('Annual Returns'!$B$4:$B$157,MATCH($A123+34,'Annual Returns'!$A$4:$A$157,0)))-Inputs!$B$2*Inputs!$B$3*(1+Inputs!$B$4)^34))</f>
        <v/>
      </c>
      <c r="AL123" s="16">
        <f>IF(OR(36&gt;Inputs!$B$5,$B123=""),"",MAX(0,AK123*(1+INDEX('Annual Returns'!$B$4:$B$157,MATCH($A123+35,'Annual Returns'!$A$4:$A$157,0)))-Inputs!$B$2*Inputs!$B$3*(1+Inputs!$B$4)^35))</f>
        <v/>
      </c>
      <c r="AM123" s="16">
        <f>IF(OR(37&gt;Inputs!$B$5,$B123=""),"",MAX(0,AL123*(1+INDEX('Annual Returns'!$B$4:$B$157,MATCH($A123+36,'Annual Returns'!$A$4:$A$157,0)))-Inputs!$B$2*Inputs!$B$3*(1+Inputs!$B$4)^36))</f>
        <v/>
      </c>
      <c r="AN123" s="16">
        <f>IF(OR(38&gt;Inputs!$B$5,$B123=""),"",MAX(0,AM123*(1+INDEX('Annual Returns'!$B$4:$B$157,MATCH($A123+37,'Annual Returns'!$A$4:$A$157,0)))-Inputs!$B$2*Inputs!$B$3*(1+Inputs!$B$4)^37))</f>
        <v/>
      </c>
      <c r="AO123" s="16">
        <f>IF(OR(39&gt;Inputs!$B$5,$B123=""),"",MAX(0,AN123*(1+INDEX('Annual Returns'!$B$4:$B$157,MATCH($A123+38,'Annual Returns'!$A$4:$A$157,0)))-Inputs!$B$2*Inputs!$B$3*(1+Inputs!$B$4)^38))</f>
        <v/>
      </c>
      <c r="AP123" s="16">
        <f>IF(OR(40&gt;Inputs!$B$5,$B123=""),"",MAX(0,AO123*(1+INDEX('Annual Returns'!$B$4:$B$157,MATCH($A123+39,'Annual Returns'!$A$4:$A$157,0)))-Inputs!$B$2*Inputs!$B$3*(1+Inputs!$B$4)^39))</f>
        <v/>
      </c>
      <c r="AQ123" s="16">
        <f>IF(OR(41&gt;Inputs!$B$5,$B123=""),"",MAX(0,AP123*(1+INDEX('Annual Returns'!$B$4:$B$157,MATCH($A123+40,'Annual Returns'!$A$4:$A$157,0)))-Inputs!$B$2*Inputs!$B$3*(1+Inputs!$B$4)^40))</f>
        <v/>
      </c>
      <c r="AR123" s="16">
        <f>IF(OR(42&gt;Inputs!$B$5,$B123=""),"",MAX(0,AQ123*(1+INDEX('Annual Returns'!$B$4:$B$157,MATCH($A123+41,'Annual Returns'!$A$4:$A$157,0)))-Inputs!$B$2*Inputs!$B$3*(1+Inputs!$B$4)^41))</f>
        <v/>
      </c>
      <c r="AS123" s="16">
        <f>IF(OR(43&gt;Inputs!$B$5,$B123=""),"",MAX(0,AR123*(1+INDEX('Annual Returns'!$B$4:$B$157,MATCH($A123+42,'Annual Returns'!$A$4:$A$157,0)))-Inputs!$B$2*Inputs!$B$3*(1+Inputs!$B$4)^42))</f>
        <v/>
      </c>
      <c r="AT123" s="16">
        <f>IF(OR(44&gt;Inputs!$B$5,$B123=""),"",MAX(0,AS123*(1+INDEX('Annual Returns'!$B$4:$B$157,MATCH($A123+43,'Annual Returns'!$A$4:$A$157,0)))-Inputs!$B$2*Inputs!$B$3*(1+Inputs!$B$4)^43))</f>
        <v/>
      </c>
      <c r="AU123" s="16">
        <f>IF(OR(45&gt;Inputs!$B$5,$B123=""),"",MAX(0,AT123*(1+INDEX('Annual Returns'!$B$4:$B$157,MATCH($A123+44,'Annual Returns'!$A$4:$A$157,0)))-Inputs!$B$2*Inputs!$B$3*(1+Inputs!$B$4)^44))</f>
        <v/>
      </c>
      <c r="AV123" s="16">
        <f>IF(OR(46&gt;Inputs!$B$5,$B123=""),"",MAX(0,AU123*(1+INDEX('Annual Returns'!$B$4:$B$157,MATCH($A123+45,'Annual Returns'!$A$4:$A$157,0)))-Inputs!$B$2*Inputs!$B$3*(1+Inputs!$B$4)^45))</f>
        <v/>
      </c>
      <c r="AW123" s="16">
        <f>IF(OR(47&gt;Inputs!$B$5,$B123=""),"",MAX(0,AV123*(1+INDEX('Annual Returns'!$B$4:$B$157,MATCH($A123+46,'Annual Returns'!$A$4:$A$157,0)))-Inputs!$B$2*Inputs!$B$3*(1+Inputs!$B$4)^46))</f>
        <v/>
      </c>
      <c r="AX123" s="16">
        <f>IF(OR(48&gt;Inputs!$B$5,$B123=""),"",MAX(0,AW123*(1+INDEX('Annual Returns'!$B$4:$B$157,MATCH($A123+47,'Annual Returns'!$A$4:$A$157,0)))-Inputs!$B$2*Inputs!$B$3*(1+Inputs!$B$4)^47))</f>
        <v/>
      </c>
      <c r="AY123" s="16">
        <f>IF(OR(49&gt;Inputs!$B$5,$B123=""),"",MAX(0,AX123*(1+INDEX('Annual Returns'!$B$4:$B$157,MATCH($A123+48,'Annual Returns'!$A$4:$A$157,0)))-Inputs!$B$2*Inputs!$B$3*(1+Inputs!$B$4)^48))</f>
        <v/>
      </c>
      <c r="AZ123" s="16">
        <f>IF(OR(50&gt;Inputs!$B$5,$B123=""),"",MAX(0,AY123*(1+INDEX('Annual Returns'!$B$4:$B$157,MATCH($A123+49,'Annual Returns'!$A$4:$A$157,0)))-Inputs!$B$2*Inputs!$B$3*(1+Inputs!$B$4)^49))</f>
        <v/>
      </c>
      <c r="BA123" s="16">
        <f>IF(B123="","",INDEX(C123:AZ123,Inputs!$B$5))</f>
        <v/>
      </c>
      <c r="BB123">
        <f>IF(BA123="","",IF(BA123&gt;0,1,0))</f>
        <v/>
      </c>
      <c r="BC123">
        <f>IF(BB123="","",IF(BB123=1,"",MATCH(0,C123:AZ123,0)))</f>
        <v/>
      </c>
    </row>
    <row r="124">
      <c r="A124" t="n">
        <v>1992</v>
      </c>
      <c r="B124" s="16">
        <f>IF(OR($A124+Inputs!$B$5-1&gt;Inputs!$B$7,Inputs!$B$5&gt;50),"",Inputs!$B$2)</f>
        <v/>
      </c>
      <c r="C124" s="16">
        <f>IF(OR(1&gt;Inputs!$B$5,$B124=""),"",MAX(0,B124*(1+INDEX('Annual Returns'!$B$4:$B$157,MATCH($A124+0,'Annual Returns'!$A$4:$A$157,0)))-Inputs!$B$2*Inputs!$B$3*(1+Inputs!$B$4)^0))</f>
        <v/>
      </c>
      <c r="D124" s="16">
        <f>IF(OR(2&gt;Inputs!$B$5,$B124=""),"",MAX(0,C124*(1+INDEX('Annual Returns'!$B$4:$B$157,MATCH($A124+1,'Annual Returns'!$A$4:$A$157,0)))-Inputs!$B$2*Inputs!$B$3*(1+Inputs!$B$4)^1))</f>
        <v/>
      </c>
      <c r="E124" s="16">
        <f>IF(OR(3&gt;Inputs!$B$5,$B124=""),"",MAX(0,D124*(1+INDEX('Annual Returns'!$B$4:$B$157,MATCH($A124+2,'Annual Returns'!$A$4:$A$157,0)))-Inputs!$B$2*Inputs!$B$3*(1+Inputs!$B$4)^2))</f>
        <v/>
      </c>
      <c r="F124" s="16">
        <f>IF(OR(4&gt;Inputs!$B$5,$B124=""),"",MAX(0,E124*(1+INDEX('Annual Returns'!$B$4:$B$157,MATCH($A124+3,'Annual Returns'!$A$4:$A$157,0)))-Inputs!$B$2*Inputs!$B$3*(1+Inputs!$B$4)^3))</f>
        <v/>
      </c>
      <c r="G124" s="16">
        <f>IF(OR(5&gt;Inputs!$B$5,$B124=""),"",MAX(0,F124*(1+INDEX('Annual Returns'!$B$4:$B$157,MATCH($A124+4,'Annual Returns'!$A$4:$A$157,0)))-Inputs!$B$2*Inputs!$B$3*(1+Inputs!$B$4)^4))</f>
        <v/>
      </c>
      <c r="H124" s="16">
        <f>IF(OR(6&gt;Inputs!$B$5,$B124=""),"",MAX(0,G124*(1+INDEX('Annual Returns'!$B$4:$B$157,MATCH($A124+5,'Annual Returns'!$A$4:$A$157,0)))-Inputs!$B$2*Inputs!$B$3*(1+Inputs!$B$4)^5))</f>
        <v/>
      </c>
      <c r="I124" s="16">
        <f>IF(OR(7&gt;Inputs!$B$5,$B124=""),"",MAX(0,H124*(1+INDEX('Annual Returns'!$B$4:$B$157,MATCH($A124+6,'Annual Returns'!$A$4:$A$157,0)))-Inputs!$B$2*Inputs!$B$3*(1+Inputs!$B$4)^6))</f>
        <v/>
      </c>
      <c r="J124" s="16">
        <f>IF(OR(8&gt;Inputs!$B$5,$B124=""),"",MAX(0,I124*(1+INDEX('Annual Returns'!$B$4:$B$157,MATCH($A124+7,'Annual Returns'!$A$4:$A$157,0)))-Inputs!$B$2*Inputs!$B$3*(1+Inputs!$B$4)^7))</f>
        <v/>
      </c>
      <c r="K124" s="16">
        <f>IF(OR(9&gt;Inputs!$B$5,$B124=""),"",MAX(0,J124*(1+INDEX('Annual Returns'!$B$4:$B$157,MATCH($A124+8,'Annual Returns'!$A$4:$A$157,0)))-Inputs!$B$2*Inputs!$B$3*(1+Inputs!$B$4)^8))</f>
        <v/>
      </c>
      <c r="L124" s="16">
        <f>IF(OR(10&gt;Inputs!$B$5,$B124=""),"",MAX(0,K124*(1+INDEX('Annual Returns'!$B$4:$B$157,MATCH($A124+9,'Annual Returns'!$A$4:$A$157,0)))-Inputs!$B$2*Inputs!$B$3*(1+Inputs!$B$4)^9))</f>
        <v/>
      </c>
      <c r="M124" s="16">
        <f>IF(OR(11&gt;Inputs!$B$5,$B124=""),"",MAX(0,L124*(1+INDEX('Annual Returns'!$B$4:$B$157,MATCH($A124+10,'Annual Returns'!$A$4:$A$157,0)))-Inputs!$B$2*Inputs!$B$3*(1+Inputs!$B$4)^10))</f>
        <v/>
      </c>
      <c r="N124" s="16">
        <f>IF(OR(12&gt;Inputs!$B$5,$B124=""),"",MAX(0,M124*(1+INDEX('Annual Returns'!$B$4:$B$157,MATCH($A124+11,'Annual Returns'!$A$4:$A$157,0)))-Inputs!$B$2*Inputs!$B$3*(1+Inputs!$B$4)^11))</f>
        <v/>
      </c>
      <c r="O124" s="16">
        <f>IF(OR(13&gt;Inputs!$B$5,$B124=""),"",MAX(0,N124*(1+INDEX('Annual Returns'!$B$4:$B$157,MATCH($A124+12,'Annual Returns'!$A$4:$A$157,0)))-Inputs!$B$2*Inputs!$B$3*(1+Inputs!$B$4)^12))</f>
        <v/>
      </c>
      <c r="P124" s="16">
        <f>IF(OR(14&gt;Inputs!$B$5,$B124=""),"",MAX(0,O124*(1+INDEX('Annual Returns'!$B$4:$B$157,MATCH($A124+13,'Annual Returns'!$A$4:$A$157,0)))-Inputs!$B$2*Inputs!$B$3*(1+Inputs!$B$4)^13))</f>
        <v/>
      </c>
      <c r="Q124" s="16">
        <f>IF(OR(15&gt;Inputs!$B$5,$B124=""),"",MAX(0,P124*(1+INDEX('Annual Returns'!$B$4:$B$157,MATCH($A124+14,'Annual Returns'!$A$4:$A$157,0)))-Inputs!$B$2*Inputs!$B$3*(1+Inputs!$B$4)^14))</f>
        <v/>
      </c>
      <c r="R124" s="16">
        <f>IF(OR(16&gt;Inputs!$B$5,$B124=""),"",MAX(0,Q124*(1+INDEX('Annual Returns'!$B$4:$B$157,MATCH($A124+15,'Annual Returns'!$A$4:$A$157,0)))-Inputs!$B$2*Inputs!$B$3*(1+Inputs!$B$4)^15))</f>
        <v/>
      </c>
      <c r="S124" s="16">
        <f>IF(OR(17&gt;Inputs!$B$5,$B124=""),"",MAX(0,R124*(1+INDEX('Annual Returns'!$B$4:$B$157,MATCH($A124+16,'Annual Returns'!$A$4:$A$157,0)))-Inputs!$B$2*Inputs!$B$3*(1+Inputs!$B$4)^16))</f>
        <v/>
      </c>
      <c r="T124" s="16">
        <f>IF(OR(18&gt;Inputs!$B$5,$B124=""),"",MAX(0,S124*(1+INDEX('Annual Returns'!$B$4:$B$157,MATCH($A124+17,'Annual Returns'!$A$4:$A$157,0)))-Inputs!$B$2*Inputs!$B$3*(1+Inputs!$B$4)^17))</f>
        <v/>
      </c>
      <c r="U124" s="16">
        <f>IF(OR(19&gt;Inputs!$B$5,$B124=""),"",MAX(0,T124*(1+INDEX('Annual Returns'!$B$4:$B$157,MATCH($A124+18,'Annual Returns'!$A$4:$A$157,0)))-Inputs!$B$2*Inputs!$B$3*(1+Inputs!$B$4)^18))</f>
        <v/>
      </c>
      <c r="V124" s="16">
        <f>IF(OR(20&gt;Inputs!$B$5,$B124=""),"",MAX(0,U124*(1+INDEX('Annual Returns'!$B$4:$B$157,MATCH($A124+19,'Annual Returns'!$A$4:$A$157,0)))-Inputs!$B$2*Inputs!$B$3*(1+Inputs!$B$4)^19))</f>
        <v/>
      </c>
      <c r="W124" s="16">
        <f>IF(OR(21&gt;Inputs!$B$5,$B124=""),"",MAX(0,V124*(1+INDEX('Annual Returns'!$B$4:$B$157,MATCH($A124+20,'Annual Returns'!$A$4:$A$157,0)))-Inputs!$B$2*Inputs!$B$3*(1+Inputs!$B$4)^20))</f>
        <v/>
      </c>
      <c r="X124" s="16">
        <f>IF(OR(22&gt;Inputs!$B$5,$B124=""),"",MAX(0,W124*(1+INDEX('Annual Returns'!$B$4:$B$157,MATCH($A124+21,'Annual Returns'!$A$4:$A$157,0)))-Inputs!$B$2*Inputs!$B$3*(1+Inputs!$B$4)^21))</f>
        <v/>
      </c>
      <c r="Y124" s="16">
        <f>IF(OR(23&gt;Inputs!$B$5,$B124=""),"",MAX(0,X124*(1+INDEX('Annual Returns'!$B$4:$B$157,MATCH($A124+22,'Annual Returns'!$A$4:$A$157,0)))-Inputs!$B$2*Inputs!$B$3*(1+Inputs!$B$4)^22))</f>
        <v/>
      </c>
      <c r="Z124" s="16">
        <f>IF(OR(24&gt;Inputs!$B$5,$B124=""),"",MAX(0,Y124*(1+INDEX('Annual Returns'!$B$4:$B$157,MATCH($A124+23,'Annual Returns'!$A$4:$A$157,0)))-Inputs!$B$2*Inputs!$B$3*(1+Inputs!$B$4)^23))</f>
        <v/>
      </c>
      <c r="AA124" s="16">
        <f>IF(OR(25&gt;Inputs!$B$5,$B124=""),"",MAX(0,Z124*(1+INDEX('Annual Returns'!$B$4:$B$157,MATCH($A124+24,'Annual Returns'!$A$4:$A$157,0)))-Inputs!$B$2*Inputs!$B$3*(1+Inputs!$B$4)^24))</f>
        <v/>
      </c>
      <c r="AB124" s="16">
        <f>IF(OR(26&gt;Inputs!$B$5,$B124=""),"",MAX(0,AA124*(1+INDEX('Annual Returns'!$B$4:$B$157,MATCH($A124+25,'Annual Returns'!$A$4:$A$157,0)))-Inputs!$B$2*Inputs!$B$3*(1+Inputs!$B$4)^25))</f>
        <v/>
      </c>
      <c r="AC124" s="16">
        <f>IF(OR(27&gt;Inputs!$B$5,$B124=""),"",MAX(0,AB124*(1+INDEX('Annual Returns'!$B$4:$B$157,MATCH($A124+26,'Annual Returns'!$A$4:$A$157,0)))-Inputs!$B$2*Inputs!$B$3*(1+Inputs!$B$4)^26))</f>
        <v/>
      </c>
      <c r="AD124" s="16">
        <f>IF(OR(28&gt;Inputs!$B$5,$B124=""),"",MAX(0,AC124*(1+INDEX('Annual Returns'!$B$4:$B$157,MATCH($A124+27,'Annual Returns'!$A$4:$A$157,0)))-Inputs!$B$2*Inputs!$B$3*(1+Inputs!$B$4)^27))</f>
        <v/>
      </c>
      <c r="AE124" s="16">
        <f>IF(OR(29&gt;Inputs!$B$5,$B124=""),"",MAX(0,AD124*(1+INDEX('Annual Returns'!$B$4:$B$157,MATCH($A124+28,'Annual Returns'!$A$4:$A$157,0)))-Inputs!$B$2*Inputs!$B$3*(1+Inputs!$B$4)^28))</f>
        <v/>
      </c>
      <c r="AF124" s="16">
        <f>IF(OR(30&gt;Inputs!$B$5,$B124=""),"",MAX(0,AE124*(1+INDEX('Annual Returns'!$B$4:$B$157,MATCH($A124+29,'Annual Returns'!$A$4:$A$157,0)))-Inputs!$B$2*Inputs!$B$3*(1+Inputs!$B$4)^29))</f>
        <v/>
      </c>
      <c r="AG124" s="16">
        <f>IF(OR(31&gt;Inputs!$B$5,$B124=""),"",MAX(0,AF124*(1+INDEX('Annual Returns'!$B$4:$B$157,MATCH($A124+30,'Annual Returns'!$A$4:$A$157,0)))-Inputs!$B$2*Inputs!$B$3*(1+Inputs!$B$4)^30))</f>
        <v/>
      </c>
      <c r="AH124" s="16">
        <f>IF(OR(32&gt;Inputs!$B$5,$B124=""),"",MAX(0,AG124*(1+INDEX('Annual Returns'!$B$4:$B$157,MATCH($A124+31,'Annual Returns'!$A$4:$A$157,0)))-Inputs!$B$2*Inputs!$B$3*(1+Inputs!$B$4)^31))</f>
        <v/>
      </c>
      <c r="AI124" s="16">
        <f>IF(OR(33&gt;Inputs!$B$5,$B124=""),"",MAX(0,AH124*(1+INDEX('Annual Returns'!$B$4:$B$157,MATCH($A124+32,'Annual Returns'!$A$4:$A$157,0)))-Inputs!$B$2*Inputs!$B$3*(1+Inputs!$B$4)^32))</f>
        <v/>
      </c>
      <c r="AJ124" s="16">
        <f>IF(OR(34&gt;Inputs!$B$5,$B124=""),"",MAX(0,AI124*(1+INDEX('Annual Returns'!$B$4:$B$157,MATCH($A124+33,'Annual Returns'!$A$4:$A$157,0)))-Inputs!$B$2*Inputs!$B$3*(1+Inputs!$B$4)^33))</f>
        <v/>
      </c>
      <c r="AK124" s="16">
        <f>IF(OR(35&gt;Inputs!$B$5,$B124=""),"",MAX(0,AJ124*(1+INDEX('Annual Returns'!$B$4:$B$157,MATCH($A124+34,'Annual Returns'!$A$4:$A$157,0)))-Inputs!$B$2*Inputs!$B$3*(1+Inputs!$B$4)^34))</f>
        <v/>
      </c>
      <c r="AL124" s="16">
        <f>IF(OR(36&gt;Inputs!$B$5,$B124=""),"",MAX(0,AK124*(1+INDEX('Annual Returns'!$B$4:$B$157,MATCH($A124+35,'Annual Returns'!$A$4:$A$157,0)))-Inputs!$B$2*Inputs!$B$3*(1+Inputs!$B$4)^35))</f>
        <v/>
      </c>
      <c r="AM124" s="16">
        <f>IF(OR(37&gt;Inputs!$B$5,$B124=""),"",MAX(0,AL124*(1+INDEX('Annual Returns'!$B$4:$B$157,MATCH($A124+36,'Annual Returns'!$A$4:$A$157,0)))-Inputs!$B$2*Inputs!$B$3*(1+Inputs!$B$4)^36))</f>
        <v/>
      </c>
      <c r="AN124" s="16">
        <f>IF(OR(38&gt;Inputs!$B$5,$B124=""),"",MAX(0,AM124*(1+INDEX('Annual Returns'!$B$4:$B$157,MATCH($A124+37,'Annual Returns'!$A$4:$A$157,0)))-Inputs!$B$2*Inputs!$B$3*(1+Inputs!$B$4)^37))</f>
        <v/>
      </c>
      <c r="AO124" s="16">
        <f>IF(OR(39&gt;Inputs!$B$5,$B124=""),"",MAX(0,AN124*(1+INDEX('Annual Returns'!$B$4:$B$157,MATCH($A124+38,'Annual Returns'!$A$4:$A$157,0)))-Inputs!$B$2*Inputs!$B$3*(1+Inputs!$B$4)^38))</f>
        <v/>
      </c>
      <c r="AP124" s="16">
        <f>IF(OR(40&gt;Inputs!$B$5,$B124=""),"",MAX(0,AO124*(1+INDEX('Annual Returns'!$B$4:$B$157,MATCH($A124+39,'Annual Returns'!$A$4:$A$157,0)))-Inputs!$B$2*Inputs!$B$3*(1+Inputs!$B$4)^39))</f>
        <v/>
      </c>
      <c r="AQ124" s="16">
        <f>IF(OR(41&gt;Inputs!$B$5,$B124=""),"",MAX(0,AP124*(1+INDEX('Annual Returns'!$B$4:$B$157,MATCH($A124+40,'Annual Returns'!$A$4:$A$157,0)))-Inputs!$B$2*Inputs!$B$3*(1+Inputs!$B$4)^40))</f>
        <v/>
      </c>
      <c r="AR124" s="16">
        <f>IF(OR(42&gt;Inputs!$B$5,$B124=""),"",MAX(0,AQ124*(1+INDEX('Annual Returns'!$B$4:$B$157,MATCH($A124+41,'Annual Returns'!$A$4:$A$157,0)))-Inputs!$B$2*Inputs!$B$3*(1+Inputs!$B$4)^41))</f>
        <v/>
      </c>
      <c r="AS124" s="16">
        <f>IF(OR(43&gt;Inputs!$B$5,$B124=""),"",MAX(0,AR124*(1+INDEX('Annual Returns'!$B$4:$B$157,MATCH($A124+42,'Annual Returns'!$A$4:$A$157,0)))-Inputs!$B$2*Inputs!$B$3*(1+Inputs!$B$4)^42))</f>
        <v/>
      </c>
      <c r="AT124" s="16">
        <f>IF(OR(44&gt;Inputs!$B$5,$B124=""),"",MAX(0,AS124*(1+INDEX('Annual Returns'!$B$4:$B$157,MATCH($A124+43,'Annual Returns'!$A$4:$A$157,0)))-Inputs!$B$2*Inputs!$B$3*(1+Inputs!$B$4)^43))</f>
        <v/>
      </c>
      <c r="AU124" s="16">
        <f>IF(OR(45&gt;Inputs!$B$5,$B124=""),"",MAX(0,AT124*(1+INDEX('Annual Returns'!$B$4:$B$157,MATCH($A124+44,'Annual Returns'!$A$4:$A$157,0)))-Inputs!$B$2*Inputs!$B$3*(1+Inputs!$B$4)^44))</f>
        <v/>
      </c>
      <c r="AV124" s="16">
        <f>IF(OR(46&gt;Inputs!$B$5,$B124=""),"",MAX(0,AU124*(1+INDEX('Annual Returns'!$B$4:$B$157,MATCH($A124+45,'Annual Returns'!$A$4:$A$157,0)))-Inputs!$B$2*Inputs!$B$3*(1+Inputs!$B$4)^45))</f>
        <v/>
      </c>
      <c r="AW124" s="16">
        <f>IF(OR(47&gt;Inputs!$B$5,$B124=""),"",MAX(0,AV124*(1+INDEX('Annual Returns'!$B$4:$B$157,MATCH($A124+46,'Annual Returns'!$A$4:$A$157,0)))-Inputs!$B$2*Inputs!$B$3*(1+Inputs!$B$4)^46))</f>
        <v/>
      </c>
      <c r="AX124" s="16">
        <f>IF(OR(48&gt;Inputs!$B$5,$B124=""),"",MAX(0,AW124*(1+INDEX('Annual Returns'!$B$4:$B$157,MATCH($A124+47,'Annual Returns'!$A$4:$A$157,0)))-Inputs!$B$2*Inputs!$B$3*(1+Inputs!$B$4)^47))</f>
        <v/>
      </c>
      <c r="AY124" s="16">
        <f>IF(OR(49&gt;Inputs!$B$5,$B124=""),"",MAX(0,AX124*(1+INDEX('Annual Returns'!$B$4:$B$157,MATCH($A124+48,'Annual Returns'!$A$4:$A$157,0)))-Inputs!$B$2*Inputs!$B$3*(1+Inputs!$B$4)^48))</f>
        <v/>
      </c>
      <c r="AZ124" s="16">
        <f>IF(OR(50&gt;Inputs!$B$5,$B124=""),"",MAX(0,AY124*(1+INDEX('Annual Returns'!$B$4:$B$157,MATCH($A124+49,'Annual Returns'!$A$4:$A$157,0)))-Inputs!$B$2*Inputs!$B$3*(1+Inputs!$B$4)^49))</f>
        <v/>
      </c>
      <c r="BA124" s="16">
        <f>IF(B124="","",INDEX(C124:AZ124,Inputs!$B$5))</f>
        <v/>
      </c>
      <c r="BB124">
        <f>IF(BA124="","",IF(BA124&gt;0,1,0))</f>
        <v/>
      </c>
      <c r="BC124">
        <f>IF(BB124="","",IF(BB124=1,"",MATCH(0,C124:AZ124,0)))</f>
        <v/>
      </c>
    </row>
    <row r="125">
      <c r="A125" t="n">
        <v>1993</v>
      </c>
      <c r="B125" s="16">
        <f>IF(OR($A125+Inputs!$B$5-1&gt;Inputs!$B$7,Inputs!$B$5&gt;50),"",Inputs!$B$2)</f>
        <v/>
      </c>
      <c r="C125" s="16">
        <f>IF(OR(1&gt;Inputs!$B$5,$B125=""),"",MAX(0,B125*(1+INDEX('Annual Returns'!$B$4:$B$157,MATCH($A125+0,'Annual Returns'!$A$4:$A$157,0)))-Inputs!$B$2*Inputs!$B$3*(1+Inputs!$B$4)^0))</f>
        <v/>
      </c>
      <c r="D125" s="16">
        <f>IF(OR(2&gt;Inputs!$B$5,$B125=""),"",MAX(0,C125*(1+INDEX('Annual Returns'!$B$4:$B$157,MATCH($A125+1,'Annual Returns'!$A$4:$A$157,0)))-Inputs!$B$2*Inputs!$B$3*(1+Inputs!$B$4)^1))</f>
        <v/>
      </c>
      <c r="E125" s="16">
        <f>IF(OR(3&gt;Inputs!$B$5,$B125=""),"",MAX(0,D125*(1+INDEX('Annual Returns'!$B$4:$B$157,MATCH($A125+2,'Annual Returns'!$A$4:$A$157,0)))-Inputs!$B$2*Inputs!$B$3*(1+Inputs!$B$4)^2))</f>
        <v/>
      </c>
      <c r="F125" s="16">
        <f>IF(OR(4&gt;Inputs!$B$5,$B125=""),"",MAX(0,E125*(1+INDEX('Annual Returns'!$B$4:$B$157,MATCH($A125+3,'Annual Returns'!$A$4:$A$157,0)))-Inputs!$B$2*Inputs!$B$3*(1+Inputs!$B$4)^3))</f>
        <v/>
      </c>
      <c r="G125" s="16">
        <f>IF(OR(5&gt;Inputs!$B$5,$B125=""),"",MAX(0,F125*(1+INDEX('Annual Returns'!$B$4:$B$157,MATCH($A125+4,'Annual Returns'!$A$4:$A$157,0)))-Inputs!$B$2*Inputs!$B$3*(1+Inputs!$B$4)^4))</f>
        <v/>
      </c>
      <c r="H125" s="16">
        <f>IF(OR(6&gt;Inputs!$B$5,$B125=""),"",MAX(0,G125*(1+INDEX('Annual Returns'!$B$4:$B$157,MATCH($A125+5,'Annual Returns'!$A$4:$A$157,0)))-Inputs!$B$2*Inputs!$B$3*(1+Inputs!$B$4)^5))</f>
        <v/>
      </c>
      <c r="I125" s="16">
        <f>IF(OR(7&gt;Inputs!$B$5,$B125=""),"",MAX(0,H125*(1+INDEX('Annual Returns'!$B$4:$B$157,MATCH($A125+6,'Annual Returns'!$A$4:$A$157,0)))-Inputs!$B$2*Inputs!$B$3*(1+Inputs!$B$4)^6))</f>
        <v/>
      </c>
      <c r="J125" s="16">
        <f>IF(OR(8&gt;Inputs!$B$5,$B125=""),"",MAX(0,I125*(1+INDEX('Annual Returns'!$B$4:$B$157,MATCH($A125+7,'Annual Returns'!$A$4:$A$157,0)))-Inputs!$B$2*Inputs!$B$3*(1+Inputs!$B$4)^7))</f>
        <v/>
      </c>
      <c r="K125" s="16">
        <f>IF(OR(9&gt;Inputs!$B$5,$B125=""),"",MAX(0,J125*(1+INDEX('Annual Returns'!$B$4:$B$157,MATCH($A125+8,'Annual Returns'!$A$4:$A$157,0)))-Inputs!$B$2*Inputs!$B$3*(1+Inputs!$B$4)^8))</f>
        <v/>
      </c>
      <c r="L125" s="16">
        <f>IF(OR(10&gt;Inputs!$B$5,$B125=""),"",MAX(0,K125*(1+INDEX('Annual Returns'!$B$4:$B$157,MATCH($A125+9,'Annual Returns'!$A$4:$A$157,0)))-Inputs!$B$2*Inputs!$B$3*(1+Inputs!$B$4)^9))</f>
        <v/>
      </c>
      <c r="M125" s="16">
        <f>IF(OR(11&gt;Inputs!$B$5,$B125=""),"",MAX(0,L125*(1+INDEX('Annual Returns'!$B$4:$B$157,MATCH($A125+10,'Annual Returns'!$A$4:$A$157,0)))-Inputs!$B$2*Inputs!$B$3*(1+Inputs!$B$4)^10))</f>
        <v/>
      </c>
      <c r="N125" s="16">
        <f>IF(OR(12&gt;Inputs!$B$5,$B125=""),"",MAX(0,M125*(1+INDEX('Annual Returns'!$B$4:$B$157,MATCH($A125+11,'Annual Returns'!$A$4:$A$157,0)))-Inputs!$B$2*Inputs!$B$3*(1+Inputs!$B$4)^11))</f>
        <v/>
      </c>
      <c r="O125" s="16">
        <f>IF(OR(13&gt;Inputs!$B$5,$B125=""),"",MAX(0,N125*(1+INDEX('Annual Returns'!$B$4:$B$157,MATCH($A125+12,'Annual Returns'!$A$4:$A$157,0)))-Inputs!$B$2*Inputs!$B$3*(1+Inputs!$B$4)^12))</f>
        <v/>
      </c>
      <c r="P125" s="16">
        <f>IF(OR(14&gt;Inputs!$B$5,$B125=""),"",MAX(0,O125*(1+INDEX('Annual Returns'!$B$4:$B$157,MATCH($A125+13,'Annual Returns'!$A$4:$A$157,0)))-Inputs!$B$2*Inputs!$B$3*(1+Inputs!$B$4)^13))</f>
        <v/>
      </c>
      <c r="Q125" s="16">
        <f>IF(OR(15&gt;Inputs!$B$5,$B125=""),"",MAX(0,P125*(1+INDEX('Annual Returns'!$B$4:$B$157,MATCH($A125+14,'Annual Returns'!$A$4:$A$157,0)))-Inputs!$B$2*Inputs!$B$3*(1+Inputs!$B$4)^14))</f>
        <v/>
      </c>
      <c r="R125" s="16">
        <f>IF(OR(16&gt;Inputs!$B$5,$B125=""),"",MAX(0,Q125*(1+INDEX('Annual Returns'!$B$4:$B$157,MATCH($A125+15,'Annual Returns'!$A$4:$A$157,0)))-Inputs!$B$2*Inputs!$B$3*(1+Inputs!$B$4)^15))</f>
        <v/>
      </c>
      <c r="S125" s="16">
        <f>IF(OR(17&gt;Inputs!$B$5,$B125=""),"",MAX(0,R125*(1+INDEX('Annual Returns'!$B$4:$B$157,MATCH($A125+16,'Annual Returns'!$A$4:$A$157,0)))-Inputs!$B$2*Inputs!$B$3*(1+Inputs!$B$4)^16))</f>
        <v/>
      </c>
      <c r="T125" s="16">
        <f>IF(OR(18&gt;Inputs!$B$5,$B125=""),"",MAX(0,S125*(1+INDEX('Annual Returns'!$B$4:$B$157,MATCH($A125+17,'Annual Returns'!$A$4:$A$157,0)))-Inputs!$B$2*Inputs!$B$3*(1+Inputs!$B$4)^17))</f>
        <v/>
      </c>
      <c r="U125" s="16">
        <f>IF(OR(19&gt;Inputs!$B$5,$B125=""),"",MAX(0,T125*(1+INDEX('Annual Returns'!$B$4:$B$157,MATCH($A125+18,'Annual Returns'!$A$4:$A$157,0)))-Inputs!$B$2*Inputs!$B$3*(1+Inputs!$B$4)^18))</f>
        <v/>
      </c>
      <c r="V125" s="16">
        <f>IF(OR(20&gt;Inputs!$B$5,$B125=""),"",MAX(0,U125*(1+INDEX('Annual Returns'!$B$4:$B$157,MATCH($A125+19,'Annual Returns'!$A$4:$A$157,0)))-Inputs!$B$2*Inputs!$B$3*(1+Inputs!$B$4)^19))</f>
        <v/>
      </c>
      <c r="W125" s="16">
        <f>IF(OR(21&gt;Inputs!$B$5,$B125=""),"",MAX(0,V125*(1+INDEX('Annual Returns'!$B$4:$B$157,MATCH($A125+20,'Annual Returns'!$A$4:$A$157,0)))-Inputs!$B$2*Inputs!$B$3*(1+Inputs!$B$4)^20))</f>
        <v/>
      </c>
      <c r="X125" s="16">
        <f>IF(OR(22&gt;Inputs!$B$5,$B125=""),"",MAX(0,W125*(1+INDEX('Annual Returns'!$B$4:$B$157,MATCH($A125+21,'Annual Returns'!$A$4:$A$157,0)))-Inputs!$B$2*Inputs!$B$3*(1+Inputs!$B$4)^21))</f>
        <v/>
      </c>
      <c r="Y125" s="16">
        <f>IF(OR(23&gt;Inputs!$B$5,$B125=""),"",MAX(0,X125*(1+INDEX('Annual Returns'!$B$4:$B$157,MATCH($A125+22,'Annual Returns'!$A$4:$A$157,0)))-Inputs!$B$2*Inputs!$B$3*(1+Inputs!$B$4)^22))</f>
        <v/>
      </c>
      <c r="Z125" s="16">
        <f>IF(OR(24&gt;Inputs!$B$5,$B125=""),"",MAX(0,Y125*(1+INDEX('Annual Returns'!$B$4:$B$157,MATCH($A125+23,'Annual Returns'!$A$4:$A$157,0)))-Inputs!$B$2*Inputs!$B$3*(1+Inputs!$B$4)^23))</f>
        <v/>
      </c>
      <c r="AA125" s="16">
        <f>IF(OR(25&gt;Inputs!$B$5,$B125=""),"",MAX(0,Z125*(1+INDEX('Annual Returns'!$B$4:$B$157,MATCH($A125+24,'Annual Returns'!$A$4:$A$157,0)))-Inputs!$B$2*Inputs!$B$3*(1+Inputs!$B$4)^24))</f>
        <v/>
      </c>
      <c r="AB125" s="16">
        <f>IF(OR(26&gt;Inputs!$B$5,$B125=""),"",MAX(0,AA125*(1+INDEX('Annual Returns'!$B$4:$B$157,MATCH($A125+25,'Annual Returns'!$A$4:$A$157,0)))-Inputs!$B$2*Inputs!$B$3*(1+Inputs!$B$4)^25))</f>
        <v/>
      </c>
      <c r="AC125" s="16">
        <f>IF(OR(27&gt;Inputs!$B$5,$B125=""),"",MAX(0,AB125*(1+INDEX('Annual Returns'!$B$4:$B$157,MATCH($A125+26,'Annual Returns'!$A$4:$A$157,0)))-Inputs!$B$2*Inputs!$B$3*(1+Inputs!$B$4)^26))</f>
        <v/>
      </c>
      <c r="AD125" s="16">
        <f>IF(OR(28&gt;Inputs!$B$5,$B125=""),"",MAX(0,AC125*(1+INDEX('Annual Returns'!$B$4:$B$157,MATCH($A125+27,'Annual Returns'!$A$4:$A$157,0)))-Inputs!$B$2*Inputs!$B$3*(1+Inputs!$B$4)^27))</f>
        <v/>
      </c>
      <c r="AE125" s="16">
        <f>IF(OR(29&gt;Inputs!$B$5,$B125=""),"",MAX(0,AD125*(1+INDEX('Annual Returns'!$B$4:$B$157,MATCH($A125+28,'Annual Returns'!$A$4:$A$157,0)))-Inputs!$B$2*Inputs!$B$3*(1+Inputs!$B$4)^28))</f>
        <v/>
      </c>
      <c r="AF125" s="16">
        <f>IF(OR(30&gt;Inputs!$B$5,$B125=""),"",MAX(0,AE125*(1+INDEX('Annual Returns'!$B$4:$B$157,MATCH($A125+29,'Annual Returns'!$A$4:$A$157,0)))-Inputs!$B$2*Inputs!$B$3*(1+Inputs!$B$4)^29))</f>
        <v/>
      </c>
      <c r="AG125" s="16">
        <f>IF(OR(31&gt;Inputs!$B$5,$B125=""),"",MAX(0,AF125*(1+INDEX('Annual Returns'!$B$4:$B$157,MATCH($A125+30,'Annual Returns'!$A$4:$A$157,0)))-Inputs!$B$2*Inputs!$B$3*(1+Inputs!$B$4)^30))</f>
        <v/>
      </c>
      <c r="AH125" s="16">
        <f>IF(OR(32&gt;Inputs!$B$5,$B125=""),"",MAX(0,AG125*(1+INDEX('Annual Returns'!$B$4:$B$157,MATCH($A125+31,'Annual Returns'!$A$4:$A$157,0)))-Inputs!$B$2*Inputs!$B$3*(1+Inputs!$B$4)^31))</f>
        <v/>
      </c>
      <c r="AI125" s="16">
        <f>IF(OR(33&gt;Inputs!$B$5,$B125=""),"",MAX(0,AH125*(1+INDEX('Annual Returns'!$B$4:$B$157,MATCH($A125+32,'Annual Returns'!$A$4:$A$157,0)))-Inputs!$B$2*Inputs!$B$3*(1+Inputs!$B$4)^32))</f>
        <v/>
      </c>
      <c r="AJ125" s="16">
        <f>IF(OR(34&gt;Inputs!$B$5,$B125=""),"",MAX(0,AI125*(1+INDEX('Annual Returns'!$B$4:$B$157,MATCH($A125+33,'Annual Returns'!$A$4:$A$157,0)))-Inputs!$B$2*Inputs!$B$3*(1+Inputs!$B$4)^33))</f>
        <v/>
      </c>
      <c r="AK125" s="16">
        <f>IF(OR(35&gt;Inputs!$B$5,$B125=""),"",MAX(0,AJ125*(1+INDEX('Annual Returns'!$B$4:$B$157,MATCH($A125+34,'Annual Returns'!$A$4:$A$157,0)))-Inputs!$B$2*Inputs!$B$3*(1+Inputs!$B$4)^34))</f>
        <v/>
      </c>
      <c r="AL125" s="16">
        <f>IF(OR(36&gt;Inputs!$B$5,$B125=""),"",MAX(0,AK125*(1+INDEX('Annual Returns'!$B$4:$B$157,MATCH($A125+35,'Annual Returns'!$A$4:$A$157,0)))-Inputs!$B$2*Inputs!$B$3*(1+Inputs!$B$4)^35))</f>
        <v/>
      </c>
      <c r="AM125" s="16">
        <f>IF(OR(37&gt;Inputs!$B$5,$B125=""),"",MAX(0,AL125*(1+INDEX('Annual Returns'!$B$4:$B$157,MATCH($A125+36,'Annual Returns'!$A$4:$A$157,0)))-Inputs!$B$2*Inputs!$B$3*(1+Inputs!$B$4)^36))</f>
        <v/>
      </c>
      <c r="AN125" s="16">
        <f>IF(OR(38&gt;Inputs!$B$5,$B125=""),"",MAX(0,AM125*(1+INDEX('Annual Returns'!$B$4:$B$157,MATCH($A125+37,'Annual Returns'!$A$4:$A$157,0)))-Inputs!$B$2*Inputs!$B$3*(1+Inputs!$B$4)^37))</f>
        <v/>
      </c>
      <c r="AO125" s="16">
        <f>IF(OR(39&gt;Inputs!$B$5,$B125=""),"",MAX(0,AN125*(1+INDEX('Annual Returns'!$B$4:$B$157,MATCH($A125+38,'Annual Returns'!$A$4:$A$157,0)))-Inputs!$B$2*Inputs!$B$3*(1+Inputs!$B$4)^38))</f>
        <v/>
      </c>
      <c r="AP125" s="16">
        <f>IF(OR(40&gt;Inputs!$B$5,$B125=""),"",MAX(0,AO125*(1+INDEX('Annual Returns'!$B$4:$B$157,MATCH($A125+39,'Annual Returns'!$A$4:$A$157,0)))-Inputs!$B$2*Inputs!$B$3*(1+Inputs!$B$4)^39))</f>
        <v/>
      </c>
      <c r="AQ125" s="16">
        <f>IF(OR(41&gt;Inputs!$B$5,$B125=""),"",MAX(0,AP125*(1+INDEX('Annual Returns'!$B$4:$B$157,MATCH($A125+40,'Annual Returns'!$A$4:$A$157,0)))-Inputs!$B$2*Inputs!$B$3*(1+Inputs!$B$4)^40))</f>
        <v/>
      </c>
      <c r="AR125" s="16">
        <f>IF(OR(42&gt;Inputs!$B$5,$B125=""),"",MAX(0,AQ125*(1+INDEX('Annual Returns'!$B$4:$B$157,MATCH($A125+41,'Annual Returns'!$A$4:$A$157,0)))-Inputs!$B$2*Inputs!$B$3*(1+Inputs!$B$4)^41))</f>
        <v/>
      </c>
      <c r="AS125" s="16">
        <f>IF(OR(43&gt;Inputs!$B$5,$B125=""),"",MAX(0,AR125*(1+INDEX('Annual Returns'!$B$4:$B$157,MATCH($A125+42,'Annual Returns'!$A$4:$A$157,0)))-Inputs!$B$2*Inputs!$B$3*(1+Inputs!$B$4)^42))</f>
        <v/>
      </c>
      <c r="AT125" s="16">
        <f>IF(OR(44&gt;Inputs!$B$5,$B125=""),"",MAX(0,AS125*(1+INDEX('Annual Returns'!$B$4:$B$157,MATCH($A125+43,'Annual Returns'!$A$4:$A$157,0)))-Inputs!$B$2*Inputs!$B$3*(1+Inputs!$B$4)^43))</f>
        <v/>
      </c>
      <c r="AU125" s="16">
        <f>IF(OR(45&gt;Inputs!$B$5,$B125=""),"",MAX(0,AT125*(1+INDEX('Annual Returns'!$B$4:$B$157,MATCH($A125+44,'Annual Returns'!$A$4:$A$157,0)))-Inputs!$B$2*Inputs!$B$3*(1+Inputs!$B$4)^44))</f>
        <v/>
      </c>
      <c r="AV125" s="16">
        <f>IF(OR(46&gt;Inputs!$B$5,$B125=""),"",MAX(0,AU125*(1+INDEX('Annual Returns'!$B$4:$B$157,MATCH($A125+45,'Annual Returns'!$A$4:$A$157,0)))-Inputs!$B$2*Inputs!$B$3*(1+Inputs!$B$4)^45))</f>
        <v/>
      </c>
      <c r="AW125" s="16">
        <f>IF(OR(47&gt;Inputs!$B$5,$B125=""),"",MAX(0,AV125*(1+INDEX('Annual Returns'!$B$4:$B$157,MATCH($A125+46,'Annual Returns'!$A$4:$A$157,0)))-Inputs!$B$2*Inputs!$B$3*(1+Inputs!$B$4)^46))</f>
        <v/>
      </c>
      <c r="AX125" s="16">
        <f>IF(OR(48&gt;Inputs!$B$5,$B125=""),"",MAX(0,AW125*(1+INDEX('Annual Returns'!$B$4:$B$157,MATCH($A125+47,'Annual Returns'!$A$4:$A$157,0)))-Inputs!$B$2*Inputs!$B$3*(1+Inputs!$B$4)^47))</f>
        <v/>
      </c>
      <c r="AY125" s="16">
        <f>IF(OR(49&gt;Inputs!$B$5,$B125=""),"",MAX(0,AX125*(1+INDEX('Annual Returns'!$B$4:$B$157,MATCH($A125+48,'Annual Returns'!$A$4:$A$157,0)))-Inputs!$B$2*Inputs!$B$3*(1+Inputs!$B$4)^48))</f>
        <v/>
      </c>
      <c r="AZ125" s="16">
        <f>IF(OR(50&gt;Inputs!$B$5,$B125=""),"",MAX(0,AY125*(1+INDEX('Annual Returns'!$B$4:$B$157,MATCH($A125+49,'Annual Returns'!$A$4:$A$157,0)))-Inputs!$B$2*Inputs!$B$3*(1+Inputs!$B$4)^49))</f>
        <v/>
      </c>
      <c r="BA125" s="16">
        <f>IF(B125="","",INDEX(C125:AZ125,Inputs!$B$5))</f>
        <v/>
      </c>
      <c r="BB125">
        <f>IF(BA125="","",IF(BA125&gt;0,1,0))</f>
        <v/>
      </c>
      <c r="BC125">
        <f>IF(BB125="","",IF(BB125=1,"",MATCH(0,C125:AZ125,0)))</f>
        <v/>
      </c>
    </row>
    <row r="126">
      <c r="A126" t="n">
        <v>1994</v>
      </c>
      <c r="B126" s="16">
        <f>IF(OR($A126+Inputs!$B$5-1&gt;Inputs!$B$7,Inputs!$B$5&gt;50),"",Inputs!$B$2)</f>
        <v/>
      </c>
      <c r="C126" s="16">
        <f>IF(OR(1&gt;Inputs!$B$5,$B126=""),"",MAX(0,B126*(1+INDEX('Annual Returns'!$B$4:$B$157,MATCH($A126+0,'Annual Returns'!$A$4:$A$157,0)))-Inputs!$B$2*Inputs!$B$3*(1+Inputs!$B$4)^0))</f>
        <v/>
      </c>
      <c r="D126" s="16">
        <f>IF(OR(2&gt;Inputs!$B$5,$B126=""),"",MAX(0,C126*(1+INDEX('Annual Returns'!$B$4:$B$157,MATCH($A126+1,'Annual Returns'!$A$4:$A$157,0)))-Inputs!$B$2*Inputs!$B$3*(1+Inputs!$B$4)^1))</f>
        <v/>
      </c>
      <c r="E126" s="16">
        <f>IF(OR(3&gt;Inputs!$B$5,$B126=""),"",MAX(0,D126*(1+INDEX('Annual Returns'!$B$4:$B$157,MATCH($A126+2,'Annual Returns'!$A$4:$A$157,0)))-Inputs!$B$2*Inputs!$B$3*(1+Inputs!$B$4)^2))</f>
        <v/>
      </c>
      <c r="F126" s="16">
        <f>IF(OR(4&gt;Inputs!$B$5,$B126=""),"",MAX(0,E126*(1+INDEX('Annual Returns'!$B$4:$B$157,MATCH($A126+3,'Annual Returns'!$A$4:$A$157,0)))-Inputs!$B$2*Inputs!$B$3*(1+Inputs!$B$4)^3))</f>
        <v/>
      </c>
      <c r="G126" s="16">
        <f>IF(OR(5&gt;Inputs!$B$5,$B126=""),"",MAX(0,F126*(1+INDEX('Annual Returns'!$B$4:$B$157,MATCH($A126+4,'Annual Returns'!$A$4:$A$157,0)))-Inputs!$B$2*Inputs!$B$3*(1+Inputs!$B$4)^4))</f>
        <v/>
      </c>
      <c r="H126" s="16">
        <f>IF(OR(6&gt;Inputs!$B$5,$B126=""),"",MAX(0,G126*(1+INDEX('Annual Returns'!$B$4:$B$157,MATCH($A126+5,'Annual Returns'!$A$4:$A$157,0)))-Inputs!$B$2*Inputs!$B$3*(1+Inputs!$B$4)^5))</f>
        <v/>
      </c>
      <c r="I126" s="16">
        <f>IF(OR(7&gt;Inputs!$B$5,$B126=""),"",MAX(0,H126*(1+INDEX('Annual Returns'!$B$4:$B$157,MATCH($A126+6,'Annual Returns'!$A$4:$A$157,0)))-Inputs!$B$2*Inputs!$B$3*(1+Inputs!$B$4)^6))</f>
        <v/>
      </c>
      <c r="J126" s="16">
        <f>IF(OR(8&gt;Inputs!$B$5,$B126=""),"",MAX(0,I126*(1+INDEX('Annual Returns'!$B$4:$B$157,MATCH($A126+7,'Annual Returns'!$A$4:$A$157,0)))-Inputs!$B$2*Inputs!$B$3*(1+Inputs!$B$4)^7))</f>
        <v/>
      </c>
      <c r="K126" s="16">
        <f>IF(OR(9&gt;Inputs!$B$5,$B126=""),"",MAX(0,J126*(1+INDEX('Annual Returns'!$B$4:$B$157,MATCH($A126+8,'Annual Returns'!$A$4:$A$157,0)))-Inputs!$B$2*Inputs!$B$3*(1+Inputs!$B$4)^8))</f>
        <v/>
      </c>
      <c r="L126" s="16">
        <f>IF(OR(10&gt;Inputs!$B$5,$B126=""),"",MAX(0,K126*(1+INDEX('Annual Returns'!$B$4:$B$157,MATCH($A126+9,'Annual Returns'!$A$4:$A$157,0)))-Inputs!$B$2*Inputs!$B$3*(1+Inputs!$B$4)^9))</f>
        <v/>
      </c>
      <c r="M126" s="16">
        <f>IF(OR(11&gt;Inputs!$B$5,$B126=""),"",MAX(0,L126*(1+INDEX('Annual Returns'!$B$4:$B$157,MATCH($A126+10,'Annual Returns'!$A$4:$A$157,0)))-Inputs!$B$2*Inputs!$B$3*(1+Inputs!$B$4)^10))</f>
        <v/>
      </c>
      <c r="N126" s="16">
        <f>IF(OR(12&gt;Inputs!$B$5,$B126=""),"",MAX(0,M126*(1+INDEX('Annual Returns'!$B$4:$B$157,MATCH($A126+11,'Annual Returns'!$A$4:$A$157,0)))-Inputs!$B$2*Inputs!$B$3*(1+Inputs!$B$4)^11))</f>
        <v/>
      </c>
      <c r="O126" s="16">
        <f>IF(OR(13&gt;Inputs!$B$5,$B126=""),"",MAX(0,N126*(1+INDEX('Annual Returns'!$B$4:$B$157,MATCH($A126+12,'Annual Returns'!$A$4:$A$157,0)))-Inputs!$B$2*Inputs!$B$3*(1+Inputs!$B$4)^12))</f>
        <v/>
      </c>
      <c r="P126" s="16">
        <f>IF(OR(14&gt;Inputs!$B$5,$B126=""),"",MAX(0,O126*(1+INDEX('Annual Returns'!$B$4:$B$157,MATCH($A126+13,'Annual Returns'!$A$4:$A$157,0)))-Inputs!$B$2*Inputs!$B$3*(1+Inputs!$B$4)^13))</f>
        <v/>
      </c>
      <c r="Q126" s="16">
        <f>IF(OR(15&gt;Inputs!$B$5,$B126=""),"",MAX(0,P126*(1+INDEX('Annual Returns'!$B$4:$B$157,MATCH($A126+14,'Annual Returns'!$A$4:$A$157,0)))-Inputs!$B$2*Inputs!$B$3*(1+Inputs!$B$4)^14))</f>
        <v/>
      </c>
      <c r="R126" s="16">
        <f>IF(OR(16&gt;Inputs!$B$5,$B126=""),"",MAX(0,Q126*(1+INDEX('Annual Returns'!$B$4:$B$157,MATCH($A126+15,'Annual Returns'!$A$4:$A$157,0)))-Inputs!$B$2*Inputs!$B$3*(1+Inputs!$B$4)^15))</f>
        <v/>
      </c>
      <c r="S126" s="16">
        <f>IF(OR(17&gt;Inputs!$B$5,$B126=""),"",MAX(0,R126*(1+INDEX('Annual Returns'!$B$4:$B$157,MATCH($A126+16,'Annual Returns'!$A$4:$A$157,0)))-Inputs!$B$2*Inputs!$B$3*(1+Inputs!$B$4)^16))</f>
        <v/>
      </c>
      <c r="T126" s="16">
        <f>IF(OR(18&gt;Inputs!$B$5,$B126=""),"",MAX(0,S126*(1+INDEX('Annual Returns'!$B$4:$B$157,MATCH($A126+17,'Annual Returns'!$A$4:$A$157,0)))-Inputs!$B$2*Inputs!$B$3*(1+Inputs!$B$4)^17))</f>
        <v/>
      </c>
      <c r="U126" s="16">
        <f>IF(OR(19&gt;Inputs!$B$5,$B126=""),"",MAX(0,T126*(1+INDEX('Annual Returns'!$B$4:$B$157,MATCH($A126+18,'Annual Returns'!$A$4:$A$157,0)))-Inputs!$B$2*Inputs!$B$3*(1+Inputs!$B$4)^18))</f>
        <v/>
      </c>
      <c r="V126" s="16">
        <f>IF(OR(20&gt;Inputs!$B$5,$B126=""),"",MAX(0,U126*(1+INDEX('Annual Returns'!$B$4:$B$157,MATCH($A126+19,'Annual Returns'!$A$4:$A$157,0)))-Inputs!$B$2*Inputs!$B$3*(1+Inputs!$B$4)^19))</f>
        <v/>
      </c>
      <c r="W126" s="16">
        <f>IF(OR(21&gt;Inputs!$B$5,$B126=""),"",MAX(0,V126*(1+INDEX('Annual Returns'!$B$4:$B$157,MATCH($A126+20,'Annual Returns'!$A$4:$A$157,0)))-Inputs!$B$2*Inputs!$B$3*(1+Inputs!$B$4)^20))</f>
        <v/>
      </c>
      <c r="X126" s="16">
        <f>IF(OR(22&gt;Inputs!$B$5,$B126=""),"",MAX(0,W126*(1+INDEX('Annual Returns'!$B$4:$B$157,MATCH($A126+21,'Annual Returns'!$A$4:$A$157,0)))-Inputs!$B$2*Inputs!$B$3*(1+Inputs!$B$4)^21))</f>
        <v/>
      </c>
      <c r="Y126" s="16">
        <f>IF(OR(23&gt;Inputs!$B$5,$B126=""),"",MAX(0,X126*(1+INDEX('Annual Returns'!$B$4:$B$157,MATCH($A126+22,'Annual Returns'!$A$4:$A$157,0)))-Inputs!$B$2*Inputs!$B$3*(1+Inputs!$B$4)^22))</f>
        <v/>
      </c>
      <c r="Z126" s="16">
        <f>IF(OR(24&gt;Inputs!$B$5,$B126=""),"",MAX(0,Y126*(1+INDEX('Annual Returns'!$B$4:$B$157,MATCH($A126+23,'Annual Returns'!$A$4:$A$157,0)))-Inputs!$B$2*Inputs!$B$3*(1+Inputs!$B$4)^23))</f>
        <v/>
      </c>
      <c r="AA126" s="16">
        <f>IF(OR(25&gt;Inputs!$B$5,$B126=""),"",MAX(0,Z126*(1+INDEX('Annual Returns'!$B$4:$B$157,MATCH($A126+24,'Annual Returns'!$A$4:$A$157,0)))-Inputs!$B$2*Inputs!$B$3*(1+Inputs!$B$4)^24))</f>
        <v/>
      </c>
      <c r="AB126" s="16">
        <f>IF(OR(26&gt;Inputs!$B$5,$B126=""),"",MAX(0,AA126*(1+INDEX('Annual Returns'!$B$4:$B$157,MATCH($A126+25,'Annual Returns'!$A$4:$A$157,0)))-Inputs!$B$2*Inputs!$B$3*(1+Inputs!$B$4)^25))</f>
        <v/>
      </c>
      <c r="AC126" s="16">
        <f>IF(OR(27&gt;Inputs!$B$5,$B126=""),"",MAX(0,AB126*(1+INDEX('Annual Returns'!$B$4:$B$157,MATCH($A126+26,'Annual Returns'!$A$4:$A$157,0)))-Inputs!$B$2*Inputs!$B$3*(1+Inputs!$B$4)^26))</f>
        <v/>
      </c>
      <c r="AD126" s="16">
        <f>IF(OR(28&gt;Inputs!$B$5,$B126=""),"",MAX(0,AC126*(1+INDEX('Annual Returns'!$B$4:$B$157,MATCH($A126+27,'Annual Returns'!$A$4:$A$157,0)))-Inputs!$B$2*Inputs!$B$3*(1+Inputs!$B$4)^27))</f>
        <v/>
      </c>
      <c r="AE126" s="16">
        <f>IF(OR(29&gt;Inputs!$B$5,$B126=""),"",MAX(0,AD126*(1+INDEX('Annual Returns'!$B$4:$B$157,MATCH($A126+28,'Annual Returns'!$A$4:$A$157,0)))-Inputs!$B$2*Inputs!$B$3*(1+Inputs!$B$4)^28))</f>
        <v/>
      </c>
      <c r="AF126" s="16">
        <f>IF(OR(30&gt;Inputs!$B$5,$B126=""),"",MAX(0,AE126*(1+INDEX('Annual Returns'!$B$4:$B$157,MATCH($A126+29,'Annual Returns'!$A$4:$A$157,0)))-Inputs!$B$2*Inputs!$B$3*(1+Inputs!$B$4)^29))</f>
        <v/>
      </c>
      <c r="AG126" s="16">
        <f>IF(OR(31&gt;Inputs!$B$5,$B126=""),"",MAX(0,AF126*(1+INDEX('Annual Returns'!$B$4:$B$157,MATCH($A126+30,'Annual Returns'!$A$4:$A$157,0)))-Inputs!$B$2*Inputs!$B$3*(1+Inputs!$B$4)^30))</f>
        <v/>
      </c>
      <c r="AH126" s="16">
        <f>IF(OR(32&gt;Inputs!$B$5,$B126=""),"",MAX(0,AG126*(1+INDEX('Annual Returns'!$B$4:$B$157,MATCH($A126+31,'Annual Returns'!$A$4:$A$157,0)))-Inputs!$B$2*Inputs!$B$3*(1+Inputs!$B$4)^31))</f>
        <v/>
      </c>
      <c r="AI126" s="16">
        <f>IF(OR(33&gt;Inputs!$B$5,$B126=""),"",MAX(0,AH126*(1+INDEX('Annual Returns'!$B$4:$B$157,MATCH($A126+32,'Annual Returns'!$A$4:$A$157,0)))-Inputs!$B$2*Inputs!$B$3*(1+Inputs!$B$4)^32))</f>
        <v/>
      </c>
      <c r="AJ126" s="16">
        <f>IF(OR(34&gt;Inputs!$B$5,$B126=""),"",MAX(0,AI126*(1+INDEX('Annual Returns'!$B$4:$B$157,MATCH($A126+33,'Annual Returns'!$A$4:$A$157,0)))-Inputs!$B$2*Inputs!$B$3*(1+Inputs!$B$4)^33))</f>
        <v/>
      </c>
      <c r="AK126" s="16">
        <f>IF(OR(35&gt;Inputs!$B$5,$B126=""),"",MAX(0,AJ126*(1+INDEX('Annual Returns'!$B$4:$B$157,MATCH($A126+34,'Annual Returns'!$A$4:$A$157,0)))-Inputs!$B$2*Inputs!$B$3*(1+Inputs!$B$4)^34))</f>
        <v/>
      </c>
      <c r="AL126" s="16">
        <f>IF(OR(36&gt;Inputs!$B$5,$B126=""),"",MAX(0,AK126*(1+INDEX('Annual Returns'!$B$4:$B$157,MATCH($A126+35,'Annual Returns'!$A$4:$A$157,0)))-Inputs!$B$2*Inputs!$B$3*(1+Inputs!$B$4)^35))</f>
        <v/>
      </c>
      <c r="AM126" s="16">
        <f>IF(OR(37&gt;Inputs!$B$5,$B126=""),"",MAX(0,AL126*(1+INDEX('Annual Returns'!$B$4:$B$157,MATCH($A126+36,'Annual Returns'!$A$4:$A$157,0)))-Inputs!$B$2*Inputs!$B$3*(1+Inputs!$B$4)^36))</f>
        <v/>
      </c>
      <c r="AN126" s="16">
        <f>IF(OR(38&gt;Inputs!$B$5,$B126=""),"",MAX(0,AM126*(1+INDEX('Annual Returns'!$B$4:$B$157,MATCH($A126+37,'Annual Returns'!$A$4:$A$157,0)))-Inputs!$B$2*Inputs!$B$3*(1+Inputs!$B$4)^37))</f>
        <v/>
      </c>
      <c r="AO126" s="16">
        <f>IF(OR(39&gt;Inputs!$B$5,$B126=""),"",MAX(0,AN126*(1+INDEX('Annual Returns'!$B$4:$B$157,MATCH($A126+38,'Annual Returns'!$A$4:$A$157,0)))-Inputs!$B$2*Inputs!$B$3*(1+Inputs!$B$4)^38))</f>
        <v/>
      </c>
      <c r="AP126" s="16">
        <f>IF(OR(40&gt;Inputs!$B$5,$B126=""),"",MAX(0,AO126*(1+INDEX('Annual Returns'!$B$4:$B$157,MATCH($A126+39,'Annual Returns'!$A$4:$A$157,0)))-Inputs!$B$2*Inputs!$B$3*(1+Inputs!$B$4)^39))</f>
        <v/>
      </c>
      <c r="AQ126" s="16">
        <f>IF(OR(41&gt;Inputs!$B$5,$B126=""),"",MAX(0,AP126*(1+INDEX('Annual Returns'!$B$4:$B$157,MATCH($A126+40,'Annual Returns'!$A$4:$A$157,0)))-Inputs!$B$2*Inputs!$B$3*(1+Inputs!$B$4)^40))</f>
        <v/>
      </c>
      <c r="AR126" s="16">
        <f>IF(OR(42&gt;Inputs!$B$5,$B126=""),"",MAX(0,AQ126*(1+INDEX('Annual Returns'!$B$4:$B$157,MATCH($A126+41,'Annual Returns'!$A$4:$A$157,0)))-Inputs!$B$2*Inputs!$B$3*(1+Inputs!$B$4)^41))</f>
        <v/>
      </c>
      <c r="AS126" s="16">
        <f>IF(OR(43&gt;Inputs!$B$5,$B126=""),"",MAX(0,AR126*(1+INDEX('Annual Returns'!$B$4:$B$157,MATCH($A126+42,'Annual Returns'!$A$4:$A$157,0)))-Inputs!$B$2*Inputs!$B$3*(1+Inputs!$B$4)^42))</f>
        <v/>
      </c>
      <c r="AT126" s="16">
        <f>IF(OR(44&gt;Inputs!$B$5,$B126=""),"",MAX(0,AS126*(1+INDEX('Annual Returns'!$B$4:$B$157,MATCH($A126+43,'Annual Returns'!$A$4:$A$157,0)))-Inputs!$B$2*Inputs!$B$3*(1+Inputs!$B$4)^43))</f>
        <v/>
      </c>
      <c r="AU126" s="16">
        <f>IF(OR(45&gt;Inputs!$B$5,$B126=""),"",MAX(0,AT126*(1+INDEX('Annual Returns'!$B$4:$B$157,MATCH($A126+44,'Annual Returns'!$A$4:$A$157,0)))-Inputs!$B$2*Inputs!$B$3*(1+Inputs!$B$4)^44))</f>
        <v/>
      </c>
      <c r="AV126" s="16">
        <f>IF(OR(46&gt;Inputs!$B$5,$B126=""),"",MAX(0,AU126*(1+INDEX('Annual Returns'!$B$4:$B$157,MATCH($A126+45,'Annual Returns'!$A$4:$A$157,0)))-Inputs!$B$2*Inputs!$B$3*(1+Inputs!$B$4)^45))</f>
        <v/>
      </c>
      <c r="AW126" s="16">
        <f>IF(OR(47&gt;Inputs!$B$5,$B126=""),"",MAX(0,AV126*(1+INDEX('Annual Returns'!$B$4:$B$157,MATCH($A126+46,'Annual Returns'!$A$4:$A$157,0)))-Inputs!$B$2*Inputs!$B$3*(1+Inputs!$B$4)^46))</f>
        <v/>
      </c>
      <c r="AX126" s="16">
        <f>IF(OR(48&gt;Inputs!$B$5,$B126=""),"",MAX(0,AW126*(1+INDEX('Annual Returns'!$B$4:$B$157,MATCH($A126+47,'Annual Returns'!$A$4:$A$157,0)))-Inputs!$B$2*Inputs!$B$3*(1+Inputs!$B$4)^47))</f>
        <v/>
      </c>
      <c r="AY126" s="16">
        <f>IF(OR(49&gt;Inputs!$B$5,$B126=""),"",MAX(0,AX126*(1+INDEX('Annual Returns'!$B$4:$B$157,MATCH($A126+48,'Annual Returns'!$A$4:$A$157,0)))-Inputs!$B$2*Inputs!$B$3*(1+Inputs!$B$4)^48))</f>
        <v/>
      </c>
      <c r="AZ126" s="16">
        <f>IF(OR(50&gt;Inputs!$B$5,$B126=""),"",MAX(0,AY126*(1+INDEX('Annual Returns'!$B$4:$B$157,MATCH($A126+49,'Annual Returns'!$A$4:$A$157,0)))-Inputs!$B$2*Inputs!$B$3*(1+Inputs!$B$4)^49))</f>
        <v/>
      </c>
      <c r="BA126" s="16">
        <f>IF(B126="","",INDEX(C126:AZ126,Inputs!$B$5))</f>
        <v/>
      </c>
      <c r="BB126">
        <f>IF(BA126="","",IF(BA126&gt;0,1,0))</f>
        <v/>
      </c>
      <c r="BC126">
        <f>IF(BB126="","",IF(BB126=1,"",MATCH(0,C126:AZ126,0)))</f>
        <v/>
      </c>
    </row>
    <row r="127">
      <c r="A127" t="n">
        <v>1995</v>
      </c>
      <c r="B127" s="16">
        <f>IF(OR($A127+Inputs!$B$5-1&gt;Inputs!$B$7,Inputs!$B$5&gt;50),"",Inputs!$B$2)</f>
        <v/>
      </c>
      <c r="C127" s="16">
        <f>IF(OR(1&gt;Inputs!$B$5,$B127=""),"",MAX(0,B127*(1+INDEX('Annual Returns'!$B$4:$B$157,MATCH($A127+0,'Annual Returns'!$A$4:$A$157,0)))-Inputs!$B$2*Inputs!$B$3*(1+Inputs!$B$4)^0))</f>
        <v/>
      </c>
      <c r="D127" s="16">
        <f>IF(OR(2&gt;Inputs!$B$5,$B127=""),"",MAX(0,C127*(1+INDEX('Annual Returns'!$B$4:$B$157,MATCH($A127+1,'Annual Returns'!$A$4:$A$157,0)))-Inputs!$B$2*Inputs!$B$3*(1+Inputs!$B$4)^1))</f>
        <v/>
      </c>
      <c r="E127" s="16">
        <f>IF(OR(3&gt;Inputs!$B$5,$B127=""),"",MAX(0,D127*(1+INDEX('Annual Returns'!$B$4:$B$157,MATCH($A127+2,'Annual Returns'!$A$4:$A$157,0)))-Inputs!$B$2*Inputs!$B$3*(1+Inputs!$B$4)^2))</f>
        <v/>
      </c>
      <c r="F127" s="16">
        <f>IF(OR(4&gt;Inputs!$B$5,$B127=""),"",MAX(0,E127*(1+INDEX('Annual Returns'!$B$4:$B$157,MATCH($A127+3,'Annual Returns'!$A$4:$A$157,0)))-Inputs!$B$2*Inputs!$B$3*(1+Inputs!$B$4)^3))</f>
        <v/>
      </c>
      <c r="G127" s="16">
        <f>IF(OR(5&gt;Inputs!$B$5,$B127=""),"",MAX(0,F127*(1+INDEX('Annual Returns'!$B$4:$B$157,MATCH($A127+4,'Annual Returns'!$A$4:$A$157,0)))-Inputs!$B$2*Inputs!$B$3*(1+Inputs!$B$4)^4))</f>
        <v/>
      </c>
      <c r="H127" s="16">
        <f>IF(OR(6&gt;Inputs!$B$5,$B127=""),"",MAX(0,G127*(1+INDEX('Annual Returns'!$B$4:$B$157,MATCH($A127+5,'Annual Returns'!$A$4:$A$157,0)))-Inputs!$B$2*Inputs!$B$3*(1+Inputs!$B$4)^5))</f>
        <v/>
      </c>
      <c r="I127" s="16">
        <f>IF(OR(7&gt;Inputs!$B$5,$B127=""),"",MAX(0,H127*(1+INDEX('Annual Returns'!$B$4:$B$157,MATCH($A127+6,'Annual Returns'!$A$4:$A$157,0)))-Inputs!$B$2*Inputs!$B$3*(1+Inputs!$B$4)^6))</f>
        <v/>
      </c>
      <c r="J127" s="16">
        <f>IF(OR(8&gt;Inputs!$B$5,$B127=""),"",MAX(0,I127*(1+INDEX('Annual Returns'!$B$4:$B$157,MATCH($A127+7,'Annual Returns'!$A$4:$A$157,0)))-Inputs!$B$2*Inputs!$B$3*(1+Inputs!$B$4)^7))</f>
        <v/>
      </c>
      <c r="K127" s="16">
        <f>IF(OR(9&gt;Inputs!$B$5,$B127=""),"",MAX(0,J127*(1+INDEX('Annual Returns'!$B$4:$B$157,MATCH($A127+8,'Annual Returns'!$A$4:$A$157,0)))-Inputs!$B$2*Inputs!$B$3*(1+Inputs!$B$4)^8))</f>
        <v/>
      </c>
      <c r="L127" s="16">
        <f>IF(OR(10&gt;Inputs!$B$5,$B127=""),"",MAX(0,K127*(1+INDEX('Annual Returns'!$B$4:$B$157,MATCH($A127+9,'Annual Returns'!$A$4:$A$157,0)))-Inputs!$B$2*Inputs!$B$3*(1+Inputs!$B$4)^9))</f>
        <v/>
      </c>
      <c r="M127" s="16">
        <f>IF(OR(11&gt;Inputs!$B$5,$B127=""),"",MAX(0,L127*(1+INDEX('Annual Returns'!$B$4:$B$157,MATCH($A127+10,'Annual Returns'!$A$4:$A$157,0)))-Inputs!$B$2*Inputs!$B$3*(1+Inputs!$B$4)^10))</f>
        <v/>
      </c>
      <c r="N127" s="16">
        <f>IF(OR(12&gt;Inputs!$B$5,$B127=""),"",MAX(0,M127*(1+INDEX('Annual Returns'!$B$4:$B$157,MATCH($A127+11,'Annual Returns'!$A$4:$A$157,0)))-Inputs!$B$2*Inputs!$B$3*(1+Inputs!$B$4)^11))</f>
        <v/>
      </c>
      <c r="O127" s="16">
        <f>IF(OR(13&gt;Inputs!$B$5,$B127=""),"",MAX(0,N127*(1+INDEX('Annual Returns'!$B$4:$B$157,MATCH($A127+12,'Annual Returns'!$A$4:$A$157,0)))-Inputs!$B$2*Inputs!$B$3*(1+Inputs!$B$4)^12))</f>
        <v/>
      </c>
      <c r="P127" s="16">
        <f>IF(OR(14&gt;Inputs!$B$5,$B127=""),"",MAX(0,O127*(1+INDEX('Annual Returns'!$B$4:$B$157,MATCH($A127+13,'Annual Returns'!$A$4:$A$157,0)))-Inputs!$B$2*Inputs!$B$3*(1+Inputs!$B$4)^13))</f>
        <v/>
      </c>
      <c r="Q127" s="16">
        <f>IF(OR(15&gt;Inputs!$B$5,$B127=""),"",MAX(0,P127*(1+INDEX('Annual Returns'!$B$4:$B$157,MATCH($A127+14,'Annual Returns'!$A$4:$A$157,0)))-Inputs!$B$2*Inputs!$B$3*(1+Inputs!$B$4)^14))</f>
        <v/>
      </c>
      <c r="R127" s="16">
        <f>IF(OR(16&gt;Inputs!$B$5,$B127=""),"",MAX(0,Q127*(1+INDEX('Annual Returns'!$B$4:$B$157,MATCH($A127+15,'Annual Returns'!$A$4:$A$157,0)))-Inputs!$B$2*Inputs!$B$3*(1+Inputs!$B$4)^15))</f>
        <v/>
      </c>
      <c r="S127" s="16">
        <f>IF(OR(17&gt;Inputs!$B$5,$B127=""),"",MAX(0,R127*(1+INDEX('Annual Returns'!$B$4:$B$157,MATCH($A127+16,'Annual Returns'!$A$4:$A$157,0)))-Inputs!$B$2*Inputs!$B$3*(1+Inputs!$B$4)^16))</f>
        <v/>
      </c>
      <c r="T127" s="16">
        <f>IF(OR(18&gt;Inputs!$B$5,$B127=""),"",MAX(0,S127*(1+INDEX('Annual Returns'!$B$4:$B$157,MATCH($A127+17,'Annual Returns'!$A$4:$A$157,0)))-Inputs!$B$2*Inputs!$B$3*(1+Inputs!$B$4)^17))</f>
        <v/>
      </c>
      <c r="U127" s="16">
        <f>IF(OR(19&gt;Inputs!$B$5,$B127=""),"",MAX(0,T127*(1+INDEX('Annual Returns'!$B$4:$B$157,MATCH($A127+18,'Annual Returns'!$A$4:$A$157,0)))-Inputs!$B$2*Inputs!$B$3*(1+Inputs!$B$4)^18))</f>
        <v/>
      </c>
      <c r="V127" s="16">
        <f>IF(OR(20&gt;Inputs!$B$5,$B127=""),"",MAX(0,U127*(1+INDEX('Annual Returns'!$B$4:$B$157,MATCH($A127+19,'Annual Returns'!$A$4:$A$157,0)))-Inputs!$B$2*Inputs!$B$3*(1+Inputs!$B$4)^19))</f>
        <v/>
      </c>
      <c r="W127" s="16">
        <f>IF(OR(21&gt;Inputs!$B$5,$B127=""),"",MAX(0,V127*(1+INDEX('Annual Returns'!$B$4:$B$157,MATCH($A127+20,'Annual Returns'!$A$4:$A$157,0)))-Inputs!$B$2*Inputs!$B$3*(1+Inputs!$B$4)^20))</f>
        <v/>
      </c>
      <c r="X127" s="16">
        <f>IF(OR(22&gt;Inputs!$B$5,$B127=""),"",MAX(0,W127*(1+INDEX('Annual Returns'!$B$4:$B$157,MATCH($A127+21,'Annual Returns'!$A$4:$A$157,0)))-Inputs!$B$2*Inputs!$B$3*(1+Inputs!$B$4)^21))</f>
        <v/>
      </c>
      <c r="Y127" s="16">
        <f>IF(OR(23&gt;Inputs!$B$5,$B127=""),"",MAX(0,X127*(1+INDEX('Annual Returns'!$B$4:$B$157,MATCH($A127+22,'Annual Returns'!$A$4:$A$157,0)))-Inputs!$B$2*Inputs!$B$3*(1+Inputs!$B$4)^22))</f>
        <v/>
      </c>
      <c r="Z127" s="16">
        <f>IF(OR(24&gt;Inputs!$B$5,$B127=""),"",MAX(0,Y127*(1+INDEX('Annual Returns'!$B$4:$B$157,MATCH($A127+23,'Annual Returns'!$A$4:$A$157,0)))-Inputs!$B$2*Inputs!$B$3*(1+Inputs!$B$4)^23))</f>
        <v/>
      </c>
      <c r="AA127" s="16">
        <f>IF(OR(25&gt;Inputs!$B$5,$B127=""),"",MAX(0,Z127*(1+INDEX('Annual Returns'!$B$4:$B$157,MATCH($A127+24,'Annual Returns'!$A$4:$A$157,0)))-Inputs!$B$2*Inputs!$B$3*(1+Inputs!$B$4)^24))</f>
        <v/>
      </c>
      <c r="AB127" s="16">
        <f>IF(OR(26&gt;Inputs!$B$5,$B127=""),"",MAX(0,AA127*(1+INDEX('Annual Returns'!$B$4:$B$157,MATCH($A127+25,'Annual Returns'!$A$4:$A$157,0)))-Inputs!$B$2*Inputs!$B$3*(1+Inputs!$B$4)^25))</f>
        <v/>
      </c>
      <c r="AC127" s="16">
        <f>IF(OR(27&gt;Inputs!$B$5,$B127=""),"",MAX(0,AB127*(1+INDEX('Annual Returns'!$B$4:$B$157,MATCH($A127+26,'Annual Returns'!$A$4:$A$157,0)))-Inputs!$B$2*Inputs!$B$3*(1+Inputs!$B$4)^26))</f>
        <v/>
      </c>
      <c r="AD127" s="16">
        <f>IF(OR(28&gt;Inputs!$B$5,$B127=""),"",MAX(0,AC127*(1+INDEX('Annual Returns'!$B$4:$B$157,MATCH($A127+27,'Annual Returns'!$A$4:$A$157,0)))-Inputs!$B$2*Inputs!$B$3*(1+Inputs!$B$4)^27))</f>
        <v/>
      </c>
      <c r="AE127" s="16">
        <f>IF(OR(29&gt;Inputs!$B$5,$B127=""),"",MAX(0,AD127*(1+INDEX('Annual Returns'!$B$4:$B$157,MATCH($A127+28,'Annual Returns'!$A$4:$A$157,0)))-Inputs!$B$2*Inputs!$B$3*(1+Inputs!$B$4)^28))</f>
        <v/>
      </c>
      <c r="AF127" s="16">
        <f>IF(OR(30&gt;Inputs!$B$5,$B127=""),"",MAX(0,AE127*(1+INDEX('Annual Returns'!$B$4:$B$157,MATCH($A127+29,'Annual Returns'!$A$4:$A$157,0)))-Inputs!$B$2*Inputs!$B$3*(1+Inputs!$B$4)^29))</f>
        <v/>
      </c>
      <c r="AG127" s="16">
        <f>IF(OR(31&gt;Inputs!$B$5,$B127=""),"",MAX(0,AF127*(1+INDEX('Annual Returns'!$B$4:$B$157,MATCH($A127+30,'Annual Returns'!$A$4:$A$157,0)))-Inputs!$B$2*Inputs!$B$3*(1+Inputs!$B$4)^30))</f>
        <v/>
      </c>
      <c r="AH127" s="16">
        <f>IF(OR(32&gt;Inputs!$B$5,$B127=""),"",MAX(0,AG127*(1+INDEX('Annual Returns'!$B$4:$B$157,MATCH($A127+31,'Annual Returns'!$A$4:$A$157,0)))-Inputs!$B$2*Inputs!$B$3*(1+Inputs!$B$4)^31))</f>
        <v/>
      </c>
      <c r="AI127" s="16">
        <f>IF(OR(33&gt;Inputs!$B$5,$B127=""),"",MAX(0,AH127*(1+INDEX('Annual Returns'!$B$4:$B$157,MATCH($A127+32,'Annual Returns'!$A$4:$A$157,0)))-Inputs!$B$2*Inputs!$B$3*(1+Inputs!$B$4)^32))</f>
        <v/>
      </c>
      <c r="AJ127" s="16">
        <f>IF(OR(34&gt;Inputs!$B$5,$B127=""),"",MAX(0,AI127*(1+INDEX('Annual Returns'!$B$4:$B$157,MATCH($A127+33,'Annual Returns'!$A$4:$A$157,0)))-Inputs!$B$2*Inputs!$B$3*(1+Inputs!$B$4)^33))</f>
        <v/>
      </c>
      <c r="AK127" s="16">
        <f>IF(OR(35&gt;Inputs!$B$5,$B127=""),"",MAX(0,AJ127*(1+INDEX('Annual Returns'!$B$4:$B$157,MATCH($A127+34,'Annual Returns'!$A$4:$A$157,0)))-Inputs!$B$2*Inputs!$B$3*(1+Inputs!$B$4)^34))</f>
        <v/>
      </c>
      <c r="AL127" s="16">
        <f>IF(OR(36&gt;Inputs!$B$5,$B127=""),"",MAX(0,AK127*(1+INDEX('Annual Returns'!$B$4:$B$157,MATCH($A127+35,'Annual Returns'!$A$4:$A$157,0)))-Inputs!$B$2*Inputs!$B$3*(1+Inputs!$B$4)^35))</f>
        <v/>
      </c>
      <c r="AM127" s="16">
        <f>IF(OR(37&gt;Inputs!$B$5,$B127=""),"",MAX(0,AL127*(1+INDEX('Annual Returns'!$B$4:$B$157,MATCH($A127+36,'Annual Returns'!$A$4:$A$157,0)))-Inputs!$B$2*Inputs!$B$3*(1+Inputs!$B$4)^36))</f>
        <v/>
      </c>
      <c r="AN127" s="16">
        <f>IF(OR(38&gt;Inputs!$B$5,$B127=""),"",MAX(0,AM127*(1+INDEX('Annual Returns'!$B$4:$B$157,MATCH($A127+37,'Annual Returns'!$A$4:$A$157,0)))-Inputs!$B$2*Inputs!$B$3*(1+Inputs!$B$4)^37))</f>
        <v/>
      </c>
      <c r="AO127" s="16">
        <f>IF(OR(39&gt;Inputs!$B$5,$B127=""),"",MAX(0,AN127*(1+INDEX('Annual Returns'!$B$4:$B$157,MATCH($A127+38,'Annual Returns'!$A$4:$A$157,0)))-Inputs!$B$2*Inputs!$B$3*(1+Inputs!$B$4)^38))</f>
        <v/>
      </c>
      <c r="AP127" s="16">
        <f>IF(OR(40&gt;Inputs!$B$5,$B127=""),"",MAX(0,AO127*(1+INDEX('Annual Returns'!$B$4:$B$157,MATCH($A127+39,'Annual Returns'!$A$4:$A$157,0)))-Inputs!$B$2*Inputs!$B$3*(1+Inputs!$B$4)^39))</f>
        <v/>
      </c>
      <c r="AQ127" s="16">
        <f>IF(OR(41&gt;Inputs!$B$5,$B127=""),"",MAX(0,AP127*(1+INDEX('Annual Returns'!$B$4:$B$157,MATCH($A127+40,'Annual Returns'!$A$4:$A$157,0)))-Inputs!$B$2*Inputs!$B$3*(1+Inputs!$B$4)^40))</f>
        <v/>
      </c>
      <c r="AR127" s="16">
        <f>IF(OR(42&gt;Inputs!$B$5,$B127=""),"",MAX(0,AQ127*(1+INDEX('Annual Returns'!$B$4:$B$157,MATCH($A127+41,'Annual Returns'!$A$4:$A$157,0)))-Inputs!$B$2*Inputs!$B$3*(1+Inputs!$B$4)^41))</f>
        <v/>
      </c>
      <c r="AS127" s="16">
        <f>IF(OR(43&gt;Inputs!$B$5,$B127=""),"",MAX(0,AR127*(1+INDEX('Annual Returns'!$B$4:$B$157,MATCH($A127+42,'Annual Returns'!$A$4:$A$157,0)))-Inputs!$B$2*Inputs!$B$3*(1+Inputs!$B$4)^42))</f>
        <v/>
      </c>
      <c r="AT127" s="16">
        <f>IF(OR(44&gt;Inputs!$B$5,$B127=""),"",MAX(0,AS127*(1+INDEX('Annual Returns'!$B$4:$B$157,MATCH($A127+43,'Annual Returns'!$A$4:$A$157,0)))-Inputs!$B$2*Inputs!$B$3*(1+Inputs!$B$4)^43))</f>
        <v/>
      </c>
      <c r="AU127" s="16">
        <f>IF(OR(45&gt;Inputs!$B$5,$B127=""),"",MAX(0,AT127*(1+INDEX('Annual Returns'!$B$4:$B$157,MATCH($A127+44,'Annual Returns'!$A$4:$A$157,0)))-Inputs!$B$2*Inputs!$B$3*(1+Inputs!$B$4)^44))</f>
        <v/>
      </c>
      <c r="AV127" s="16">
        <f>IF(OR(46&gt;Inputs!$B$5,$B127=""),"",MAX(0,AU127*(1+INDEX('Annual Returns'!$B$4:$B$157,MATCH($A127+45,'Annual Returns'!$A$4:$A$157,0)))-Inputs!$B$2*Inputs!$B$3*(1+Inputs!$B$4)^45))</f>
        <v/>
      </c>
      <c r="AW127" s="16">
        <f>IF(OR(47&gt;Inputs!$B$5,$B127=""),"",MAX(0,AV127*(1+INDEX('Annual Returns'!$B$4:$B$157,MATCH($A127+46,'Annual Returns'!$A$4:$A$157,0)))-Inputs!$B$2*Inputs!$B$3*(1+Inputs!$B$4)^46))</f>
        <v/>
      </c>
      <c r="AX127" s="16">
        <f>IF(OR(48&gt;Inputs!$B$5,$B127=""),"",MAX(0,AW127*(1+INDEX('Annual Returns'!$B$4:$B$157,MATCH($A127+47,'Annual Returns'!$A$4:$A$157,0)))-Inputs!$B$2*Inputs!$B$3*(1+Inputs!$B$4)^47))</f>
        <v/>
      </c>
      <c r="AY127" s="16">
        <f>IF(OR(49&gt;Inputs!$B$5,$B127=""),"",MAX(0,AX127*(1+INDEX('Annual Returns'!$B$4:$B$157,MATCH($A127+48,'Annual Returns'!$A$4:$A$157,0)))-Inputs!$B$2*Inputs!$B$3*(1+Inputs!$B$4)^48))</f>
        <v/>
      </c>
      <c r="AZ127" s="16">
        <f>IF(OR(50&gt;Inputs!$B$5,$B127=""),"",MAX(0,AY127*(1+INDEX('Annual Returns'!$B$4:$B$157,MATCH($A127+49,'Annual Returns'!$A$4:$A$157,0)))-Inputs!$B$2*Inputs!$B$3*(1+Inputs!$B$4)^49))</f>
        <v/>
      </c>
      <c r="BA127" s="16">
        <f>IF(B127="","",INDEX(C127:AZ127,Inputs!$B$5))</f>
        <v/>
      </c>
      <c r="BB127">
        <f>IF(BA127="","",IF(BA127&gt;0,1,0))</f>
        <v/>
      </c>
      <c r="BC127">
        <f>IF(BB127="","",IF(BB127=1,"",MATCH(0,C127:AZ127,0)))</f>
        <v/>
      </c>
    </row>
    <row r="128">
      <c r="A128" t="n">
        <v>1996</v>
      </c>
      <c r="B128" s="16">
        <f>IF(OR($A128+Inputs!$B$5-1&gt;Inputs!$B$7,Inputs!$B$5&gt;50),"",Inputs!$B$2)</f>
        <v/>
      </c>
      <c r="C128" s="16">
        <f>IF(OR(1&gt;Inputs!$B$5,$B128=""),"",MAX(0,B128*(1+INDEX('Annual Returns'!$B$4:$B$157,MATCH($A128+0,'Annual Returns'!$A$4:$A$157,0)))-Inputs!$B$2*Inputs!$B$3*(1+Inputs!$B$4)^0))</f>
        <v/>
      </c>
      <c r="D128" s="16">
        <f>IF(OR(2&gt;Inputs!$B$5,$B128=""),"",MAX(0,C128*(1+INDEX('Annual Returns'!$B$4:$B$157,MATCH($A128+1,'Annual Returns'!$A$4:$A$157,0)))-Inputs!$B$2*Inputs!$B$3*(1+Inputs!$B$4)^1))</f>
        <v/>
      </c>
      <c r="E128" s="16">
        <f>IF(OR(3&gt;Inputs!$B$5,$B128=""),"",MAX(0,D128*(1+INDEX('Annual Returns'!$B$4:$B$157,MATCH($A128+2,'Annual Returns'!$A$4:$A$157,0)))-Inputs!$B$2*Inputs!$B$3*(1+Inputs!$B$4)^2))</f>
        <v/>
      </c>
      <c r="F128" s="16">
        <f>IF(OR(4&gt;Inputs!$B$5,$B128=""),"",MAX(0,E128*(1+INDEX('Annual Returns'!$B$4:$B$157,MATCH($A128+3,'Annual Returns'!$A$4:$A$157,0)))-Inputs!$B$2*Inputs!$B$3*(1+Inputs!$B$4)^3))</f>
        <v/>
      </c>
      <c r="G128" s="16">
        <f>IF(OR(5&gt;Inputs!$B$5,$B128=""),"",MAX(0,F128*(1+INDEX('Annual Returns'!$B$4:$B$157,MATCH($A128+4,'Annual Returns'!$A$4:$A$157,0)))-Inputs!$B$2*Inputs!$B$3*(1+Inputs!$B$4)^4))</f>
        <v/>
      </c>
      <c r="H128" s="16">
        <f>IF(OR(6&gt;Inputs!$B$5,$B128=""),"",MAX(0,G128*(1+INDEX('Annual Returns'!$B$4:$B$157,MATCH($A128+5,'Annual Returns'!$A$4:$A$157,0)))-Inputs!$B$2*Inputs!$B$3*(1+Inputs!$B$4)^5))</f>
        <v/>
      </c>
      <c r="I128" s="16">
        <f>IF(OR(7&gt;Inputs!$B$5,$B128=""),"",MAX(0,H128*(1+INDEX('Annual Returns'!$B$4:$B$157,MATCH($A128+6,'Annual Returns'!$A$4:$A$157,0)))-Inputs!$B$2*Inputs!$B$3*(1+Inputs!$B$4)^6))</f>
        <v/>
      </c>
      <c r="J128" s="16">
        <f>IF(OR(8&gt;Inputs!$B$5,$B128=""),"",MAX(0,I128*(1+INDEX('Annual Returns'!$B$4:$B$157,MATCH($A128+7,'Annual Returns'!$A$4:$A$157,0)))-Inputs!$B$2*Inputs!$B$3*(1+Inputs!$B$4)^7))</f>
        <v/>
      </c>
      <c r="K128" s="16">
        <f>IF(OR(9&gt;Inputs!$B$5,$B128=""),"",MAX(0,J128*(1+INDEX('Annual Returns'!$B$4:$B$157,MATCH($A128+8,'Annual Returns'!$A$4:$A$157,0)))-Inputs!$B$2*Inputs!$B$3*(1+Inputs!$B$4)^8))</f>
        <v/>
      </c>
      <c r="L128" s="16">
        <f>IF(OR(10&gt;Inputs!$B$5,$B128=""),"",MAX(0,K128*(1+INDEX('Annual Returns'!$B$4:$B$157,MATCH($A128+9,'Annual Returns'!$A$4:$A$157,0)))-Inputs!$B$2*Inputs!$B$3*(1+Inputs!$B$4)^9))</f>
        <v/>
      </c>
      <c r="M128" s="16">
        <f>IF(OR(11&gt;Inputs!$B$5,$B128=""),"",MAX(0,L128*(1+INDEX('Annual Returns'!$B$4:$B$157,MATCH($A128+10,'Annual Returns'!$A$4:$A$157,0)))-Inputs!$B$2*Inputs!$B$3*(1+Inputs!$B$4)^10))</f>
        <v/>
      </c>
      <c r="N128" s="16">
        <f>IF(OR(12&gt;Inputs!$B$5,$B128=""),"",MAX(0,M128*(1+INDEX('Annual Returns'!$B$4:$B$157,MATCH($A128+11,'Annual Returns'!$A$4:$A$157,0)))-Inputs!$B$2*Inputs!$B$3*(1+Inputs!$B$4)^11))</f>
        <v/>
      </c>
      <c r="O128" s="16">
        <f>IF(OR(13&gt;Inputs!$B$5,$B128=""),"",MAX(0,N128*(1+INDEX('Annual Returns'!$B$4:$B$157,MATCH($A128+12,'Annual Returns'!$A$4:$A$157,0)))-Inputs!$B$2*Inputs!$B$3*(1+Inputs!$B$4)^12))</f>
        <v/>
      </c>
      <c r="P128" s="16">
        <f>IF(OR(14&gt;Inputs!$B$5,$B128=""),"",MAX(0,O128*(1+INDEX('Annual Returns'!$B$4:$B$157,MATCH($A128+13,'Annual Returns'!$A$4:$A$157,0)))-Inputs!$B$2*Inputs!$B$3*(1+Inputs!$B$4)^13))</f>
        <v/>
      </c>
      <c r="Q128" s="16">
        <f>IF(OR(15&gt;Inputs!$B$5,$B128=""),"",MAX(0,P128*(1+INDEX('Annual Returns'!$B$4:$B$157,MATCH($A128+14,'Annual Returns'!$A$4:$A$157,0)))-Inputs!$B$2*Inputs!$B$3*(1+Inputs!$B$4)^14))</f>
        <v/>
      </c>
      <c r="R128" s="16">
        <f>IF(OR(16&gt;Inputs!$B$5,$B128=""),"",MAX(0,Q128*(1+INDEX('Annual Returns'!$B$4:$B$157,MATCH($A128+15,'Annual Returns'!$A$4:$A$157,0)))-Inputs!$B$2*Inputs!$B$3*(1+Inputs!$B$4)^15))</f>
        <v/>
      </c>
      <c r="S128" s="16">
        <f>IF(OR(17&gt;Inputs!$B$5,$B128=""),"",MAX(0,R128*(1+INDEX('Annual Returns'!$B$4:$B$157,MATCH($A128+16,'Annual Returns'!$A$4:$A$157,0)))-Inputs!$B$2*Inputs!$B$3*(1+Inputs!$B$4)^16))</f>
        <v/>
      </c>
      <c r="T128" s="16">
        <f>IF(OR(18&gt;Inputs!$B$5,$B128=""),"",MAX(0,S128*(1+INDEX('Annual Returns'!$B$4:$B$157,MATCH($A128+17,'Annual Returns'!$A$4:$A$157,0)))-Inputs!$B$2*Inputs!$B$3*(1+Inputs!$B$4)^17))</f>
        <v/>
      </c>
      <c r="U128" s="16">
        <f>IF(OR(19&gt;Inputs!$B$5,$B128=""),"",MAX(0,T128*(1+INDEX('Annual Returns'!$B$4:$B$157,MATCH($A128+18,'Annual Returns'!$A$4:$A$157,0)))-Inputs!$B$2*Inputs!$B$3*(1+Inputs!$B$4)^18))</f>
        <v/>
      </c>
      <c r="V128" s="16">
        <f>IF(OR(20&gt;Inputs!$B$5,$B128=""),"",MAX(0,U128*(1+INDEX('Annual Returns'!$B$4:$B$157,MATCH($A128+19,'Annual Returns'!$A$4:$A$157,0)))-Inputs!$B$2*Inputs!$B$3*(1+Inputs!$B$4)^19))</f>
        <v/>
      </c>
      <c r="W128" s="16">
        <f>IF(OR(21&gt;Inputs!$B$5,$B128=""),"",MAX(0,V128*(1+INDEX('Annual Returns'!$B$4:$B$157,MATCH($A128+20,'Annual Returns'!$A$4:$A$157,0)))-Inputs!$B$2*Inputs!$B$3*(1+Inputs!$B$4)^20))</f>
        <v/>
      </c>
      <c r="X128" s="16">
        <f>IF(OR(22&gt;Inputs!$B$5,$B128=""),"",MAX(0,W128*(1+INDEX('Annual Returns'!$B$4:$B$157,MATCH($A128+21,'Annual Returns'!$A$4:$A$157,0)))-Inputs!$B$2*Inputs!$B$3*(1+Inputs!$B$4)^21))</f>
        <v/>
      </c>
      <c r="Y128" s="16">
        <f>IF(OR(23&gt;Inputs!$B$5,$B128=""),"",MAX(0,X128*(1+INDEX('Annual Returns'!$B$4:$B$157,MATCH($A128+22,'Annual Returns'!$A$4:$A$157,0)))-Inputs!$B$2*Inputs!$B$3*(1+Inputs!$B$4)^22))</f>
        <v/>
      </c>
      <c r="Z128" s="16">
        <f>IF(OR(24&gt;Inputs!$B$5,$B128=""),"",MAX(0,Y128*(1+INDEX('Annual Returns'!$B$4:$B$157,MATCH($A128+23,'Annual Returns'!$A$4:$A$157,0)))-Inputs!$B$2*Inputs!$B$3*(1+Inputs!$B$4)^23))</f>
        <v/>
      </c>
      <c r="AA128" s="16">
        <f>IF(OR(25&gt;Inputs!$B$5,$B128=""),"",MAX(0,Z128*(1+INDEX('Annual Returns'!$B$4:$B$157,MATCH($A128+24,'Annual Returns'!$A$4:$A$157,0)))-Inputs!$B$2*Inputs!$B$3*(1+Inputs!$B$4)^24))</f>
        <v/>
      </c>
      <c r="AB128" s="16">
        <f>IF(OR(26&gt;Inputs!$B$5,$B128=""),"",MAX(0,AA128*(1+INDEX('Annual Returns'!$B$4:$B$157,MATCH($A128+25,'Annual Returns'!$A$4:$A$157,0)))-Inputs!$B$2*Inputs!$B$3*(1+Inputs!$B$4)^25))</f>
        <v/>
      </c>
      <c r="AC128" s="16">
        <f>IF(OR(27&gt;Inputs!$B$5,$B128=""),"",MAX(0,AB128*(1+INDEX('Annual Returns'!$B$4:$B$157,MATCH($A128+26,'Annual Returns'!$A$4:$A$157,0)))-Inputs!$B$2*Inputs!$B$3*(1+Inputs!$B$4)^26))</f>
        <v/>
      </c>
      <c r="AD128" s="16">
        <f>IF(OR(28&gt;Inputs!$B$5,$B128=""),"",MAX(0,AC128*(1+INDEX('Annual Returns'!$B$4:$B$157,MATCH($A128+27,'Annual Returns'!$A$4:$A$157,0)))-Inputs!$B$2*Inputs!$B$3*(1+Inputs!$B$4)^27))</f>
        <v/>
      </c>
      <c r="AE128" s="16">
        <f>IF(OR(29&gt;Inputs!$B$5,$B128=""),"",MAX(0,AD128*(1+INDEX('Annual Returns'!$B$4:$B$157,MATCH($A128+28,'Annual Returns'!$A$4:$A$157,0)))-Inputs!$B$2*Inputs!$B$3*(1+Inputs!$B$4)^28))</f>
        <v/>
      </c>
      <c r="AF128" s="16">
        <f>IF(OR(30&gt;Inputs!$B$5,$B128=""),"",MAX(0,AE128*(1+INDEX('Annual Returns'!$B$4:$B$157,MATCH($A128+29,'Annual Returns'!$A$4:$A$157,0)))-Inputs!$B$2*Inputs!$B$3*(1+Inputs!$B$4)^29))</f>
        <v/>
      </c>
      <c r="AG128" s="16">
        <f>IF(OR(31&gt;Inputs!$B$5,$B128=""),"",MAX(0,AF128*(1+INDEX('Annual Returns'!$B$4:$B$157,MATCH($A128+30,'Annual Returns'!$A$4:$A$157,0)))-Inputs!$B$2*Inputs!$B$3*(1+Inputs!$B$4)^30))</f>
        <v/>
      </c>
      <c r="AH128" s="16">
        <f>IF(OR(32&gt;Inputs!$B$5,$B128=""),"",MAX(0,AG128*(1+INDEX('Annual Returns'!$B$4:$B$157,MATCH($A128+31,'Annual Returns'!$A$4:$A$157,0)))-Inputs!$B$2*Inputs!$B$3*(1+Inputs!$B$4)^31))</f>
        <v/>
      </c>
      <c r="AI128" s="16">
        <f>IF(OR(33&gt;Inputs!$B$5,$B128=""),"",MAX(0,AH128*(1+INDEX('Annual Returns'!$B$4:$B$157,MATCH($A128+32,'Annual Returns'!$A$4:$A$157,0)))-Inputs!$B$2*Inputs!$B$3*(1+Inputs!$B$4)^32))</f>
        <v/>
      </c>
      <c r="AJ128" s="16">
        <f>IF(OR(34&gt;Inputs!$B$5,$B128=""),"",MAX(0,AI128*(1+INDEX('Annual Returns'!$B$4:$B$157,MATCH($A128+33,'Annual Returns'!$A$4:$A$157,0)))-Inputs!$B$2*Inputs!$B$3*(1+Inputs!$B$4)^33))</f>
        <v/>
      </c>
      <c r="AK128" s="16">
        <f>IF(OR(35&gt;Inputs!$B$5,$B128=""),"",MAX(0,AJ128*(1+INDEX('Annual Returns'!$B$4:$B$157,MATCH($A128+34,'Annual Returns'!$A$4:$A$157,0)))-Inputs!$B$2*Inputs!$B$3*(1+Inputs!$B$4)^34))</f>
        <v/>
      </c>
      <c r="AL128" s="16">
        <f>IF(OR(36&gt;Inputs!$B$5,$B128=""),"",MAX(0,AK128*(1+INDEX('Annual Returns'!$B$4:$B$157,MATCH($A128+35,'Annual Returns'!$A$4:$A$157,0)))-Inputs!$B$2*Inputs!$B$3*(1+Inputs!$B$4)^35))</f>
        <v/>
      </c>
      <c r="AM128" s="16">
        <f>IF(OR(37&gt;Inputs!$B$5,$B128=""),"",MAX(0,AL128*(1+INDEX('Annual Returns'!$B$4:$B$157,MATCH($A128+36,'Annual Returns'!$A$4:$A$157,0)))-Inputs!$B$2*Inputs!$B$3*(1+Inputs!$B$4)^36))</f>
        <v/>
      </c>
      <c r="AN128" s="16">
        <f>IF(OR(38&gt;Inputs!$B$5,$B128=""),"",MAX(0,AM128*(1+INDEX('Annual Returns'!$B$4:$B$157,MATCH($A128+37,'Annual Returns'!$A$4:$A$157,0)))-Inputs!$B$2*Inputs!$B$3*(1+Inputs!$B$4)^37))</f>
        <v/>
      </c>
      <c r="AO128" s="16">
        <f>IF(OR(39&gt;Inputs!$B$5,$B128=""),"",MAX(0,AN128*(1+INDEX('Annual Returns'!$B$4:$B$157,MATCH($A128+38,'Annual Returns'!$A$4:$A$157,0)))-Inputs!$B$2*Inputs!$B$3*(1+Inputs!$B$4)^38))</f>
        <v/>
      </c>
      <c r="AP128" s="16">
        <f>IF(OR(40&gt;Inputs!$B$5,$B128=""),"",MAX(0,AO128*(1+INDEX('Annual Returns'!$B$4:$B$157,MATCH($A128+39,'Annual Returns'!$A$4:$A$157,0)))-Inputs!$B$2*Inputs!$B$3*(1+Inputs!$B$4)^39))</f>
        <v/>
      </c>
      <c r="AQ128" s="16">
        <f>IF(OR(41&gt;Inputs!$B$5,$B128=""),"",MAX(0,AP128*(1+INDEX('Annual Returns'!$B$4:$B$157,MATCH($A128+40,'Annual Returns'!$A$4:$A$157,0)))-Inputs!$B$2*Inputs!$B$3*(1+Inputs!$B$4)^40))</f>
        <v/>
      </c>
      <c r="AR128" s="16">
        <f>IF(OR(42&gt;Inputs!$B$5,$B128=""),"",MAX(0,AQ128*(1+INDEX('Annual Returns'!$B$4:$B$157,MATCH($A128+41,'Annual Returns'!$A$4:$A$157,0)))-Inputs!$B$2*Inputs!$B$3*(1+Inputs!$B$4)^41))</f>
        <v/>
      </c>
      <c r="AS128" s="16">
        <f>IF(OR(43&gt;Inputs!$B$5,$B128=""),"",MAX(0,AR128*(1+INDEX('Annual Returns'!$B$4:$B$157,MATCH($A128+42,'Annual Returns'!$A$4:$A$157,0)))-Inputs!$B$2*Inputs!$B$3*(1+Inputs!$B$4)^42))</f>
        <v/>
      </c>
      <c r="AT128" s="16">
        <f>IF(OR(44&gt;Inputs!$B$5,$B128=""),"",MAX(0,AS128*(1+INDEX('Annual Returns'!$B$4:$B$157,MATCH($A128+43,'Annual Returns'!$A$4:$A$157,0)))-Inputs!$B$2*Inputs!$B$3*(1+Inputs!$B$4)^43))</f>
        <v/>
      </c>
      <c r="AU128" s="16">
        <f>IF(OR(45&gt;Inputs!$B$5,$B128=""),"",MAX(0,AT128*(1+INDEX('Annual Returns'!$B$4:$B$157,MATCH($A128+44,'Annual Returns'!$A$4:$A$157,0)))-Inputs!$B$2*Inputs!$B$3*(1+Inputs!$B$4)^44))</f>
        <v/>
      </c>
      <c r="AV128" s="16">
        <f>IF(OR(46&gt;Inputs!$B$5,$B128=""),"",MAX(0,AU128*(1+INDEX('Annual Returns'!$B$4:$B$157,MATCH($A128+45,'Annual Returns'!$A$4:$A$157,0)))-Inputs!$B$2*Inputs!$B$3*(1+Inputs!$B$4)^45))</f>
        <v/>
      </c>
      <c r="AW128" s="16">
        <f>IF(OR(47&gt;Inputs!$B$5,$B128=""),"",MAX(0,AV128*(1+INDEX('Annual Returns'!$B$4:$B$157,MATCH($A128+46,'Annual Returns'!$A$4:$A$157,0)))-Inputs!$B$2*Inputs!$B$3*(1+Inputs!$B$4)^46))</f>
        <v/>
      </c>
      <c r="AX128" s="16">
        <f>IF(OR(48&gt;Inputs!$B$5,$B128=""),"",MAX(0,AW128*(1+INDEX('Annual Returns'!$B$4:$B$157,MATCH($A128+47,'Annual Returns'!$A$4:$A$157,0)))-Inputs!$B$2*Inputs!$B$3*(1+Inputs!$B$4)^47))</f>
        <v/>
      </c>
      <c r="AY128" s="16">
        <f>IF(OR(49&gt;Inputs!$B$5,$B128=""),"",MAX(0,AX128*(1+INDEX('Annual Returns'!$B$4:$B$157,MATCH($A128+48,'Annual Returns'!$A$4:$A$157,0)))-Inputs!$B$2*Inputs!$B$3*(1+Inputs!$B$4)^48))</f>
        <v/>
      </c>
      <c r="AZ128" s="16">
        <f>IF(OR(50&gt;Inputs!$B$5,$B128=""),"",MAX(0,AY128*(1+INDEX('Annual Returns'!$B$4:$B$157,MATCH($A128+49,'Annual Returns'!$A$4:$A$157,0)))-Inputs!$B$2*Inputs!$B$3*(1+Inputs!$B$4)^49))</f>
        <v/>
      </c>
      <c r="BA128" s="16">
        <f>IF(B128="","",INDEX(C128:AZ128,Inputs!$B$5))</f>
        <v/>
      </c>
      <c r="BB128">
        <f>IF(BA128="","",IF(BA128&gt;0,1,0))</f>
        <v/>
      </c>
      <c r="BC128">
        <f>IF(BB128="","",IF(BB128=1,"",MATCH(0,C128:AZ128,0)))</f>
        <v/>
      </c>
    </row>
    <row r="129">
      <c r="A129" t="n">
        <v>1997</v>
      </c>
      <c r="B129" s="16">
        <f>IF(OR($A129+Inputs!$B$5-1&gt;Inputs!$B$7,Inputs!$B$5&gt;50),"",Inputs!$B$2)</f>
        <v/>
      </c>
      <c r="C129" s="16">
        <f>IF(OR(1&gt;Inputs!$B$5,$B129=""),"",MAX(0,B129*(1+INDEX('Annual Returns'!$B$4:$B$157,MATCH($A129+0,'Annual Returns'!$A$4:$A$157,0)))-Inputs!$B$2*Inputs!$B$3*(1+Inputs!$B$4)^0))</f>
        <v/>
      </c>
      <c r="D129" s="16">
        <f>IF(OR(2&gt;Inputs!$B$5,$B129=""),"",MAX(0,C129*(1+INDEX('Annual Returns'!$B$4:$B$157,MATCH($A129+1,'Annual Returns'!$A$4:$A$157,0)))-Inputs!$B$2*Inputs!$B$3*(1+Inputs!$B$4)^1))</f>
        <v/>
      </c>
      <c r="E129" s="16">
        <f>IF(OR(3&gt;Inputs!$B$5,$B129=""),"",MAX(0,D129*(1+INDEX('Annual Returns'!$B$4:$B$157,MATCH($A129+2,'Annual Returns'!$A$4:$A$157,0)))-Inputs!$B$2*Inputs!$B$3*(1+Inputs!$B$4)^2))</f>
        <v/>
      </c>
      <c r="F129" s="16">
        <f>IF(OR(4&gt;Inputs!$B$5,$B129=""),"",MAX(0,E129*(1+INDEX('Annual Returns'!$B$4:$B$157,MATCH($A129+3,'Annual Returns'!$A$4:$A$157,0)))-Inputs!$B$2*Inputs!$B$3*(1+Inputs!$B$4)^3))</f>
        <v/>
      </c>
      <c r="G129" s="16">
        <f>IF(OR(5&gt;Inputs!$B$5,$B129=""),"",MAX(0,F129*(1+INDEX('Annual Returns'!$B$4:$B$157,MATCH($A129+4,'Annual Returns'!$A$4:$A$157,0)))-Inputs!$B$2*Inputs!$B$3*(1+Inputs!$B$4)^4))</f>
        <v/>
      </c>
      <c r="H129" s="16">
        <f>IF(OR(6&gt;Inputs!$B$5,$B129=""),"",MAX(0,G129*(1+INDEX('Annual Returns'!$B$4:$B$157,MATCH($A129+5,'Annual Returns'!$A$4:$A$157,0)))-Inputs!$B$2*Inputs!$B$3*(1+Inputs!$B$4)^5))</f>
        <v/>
      </c>
      <c r="I129" s="16">
        <f>IF(OR(7&gt;Inputs!$B$5,$B129=""),"",MAX(0,H129*(1+INDEX('Annual Returns'!$B$4:$B$157,MATCH($A129+6,'Annual Returns'!$A$4:$A$157,0)))-Inputs!$B$2*Inputs!$B$3*(1+Inputs!$B$4)^6))</f>
        <v/>
      </c>
      <c r="J129" s="16">
        <f>IF(OR(8&gt;Inputs!$B$5,$B129=""),"",MAX(0,I129*(1+INDEX('Annual Returns'!$B$4:$B$157,MATCH($A129+7,'Annual Returns'!$A$4:$A$157,0)))-Inputs!$B$2*Inputs!$B$3*(1+Inputs!$B$4)^7))</f>
        <v/>
      </c>
      <c r="K129" s="16">
        <f>IF(OR(9&gt;Inputs!$B$5,$B129=""),"",MAX(0,J129*(1+INDEX('Annual Returns'!$B$4:$B$157,MATCH($A129+8,'Annual Returns'!$A$4:$A$157,0)))-Inputs!$B$2*Inputs!$B$3*(1+Inputs!$B$4)^8))</f>
        <v/>
      </c>
      <c r="L129" s="16">
        <f>IF(OR(10&gt;Inputs!$B$5,$B129=""),"",MAX(0,K129*(1+INDEX('Annual Returns'!$B$4:$B$157,MATCH($A129+9,'Annual Returns'!$A$4:$A$157,0)))-Inputs!$B$2*Inputs!$B$3*(1+Inputs!$B$4)^9))</f>
        <v/>
      </c>
      <c r="M129" s="16">
        <f>IF(OR(11&gt;Inputs!$B$5,$B129=""),"",MAX(0,L129*(1+INDEX('Annual Returns'!$B$4:$B$157,MATCH($A129+10,'Annual Returns'!$A$4:$A$157,0)))-Inputs!$B$2*Inputs!$B$3*(1+Inputs!$B$4)^10))</f>
        <v/>
      </c>
      <c r="N129" s="16">
        <f>IF(OR(12&gt;Inputs!$B$5,$B129=""),"",MAX(0,M129*(1+INDEX('Annual Returns'!$B$4:$B$157,MATCH($A129+11,'Annual Returns'!$A$4:$A$157,0)))-Inputs!$B$2*Inputs!$B$3*(1+Inputs!$B$4)^11))</f>
        <v/>
      </c>
      <c r="O129" s="16">
        <f>IF(OR(13&gt;Inputs!$B$5,$B129=""),"",MAX(0,N129*(1+INDEX('Annual Returns'!$B$4:$B$157,MATCH($A129+12,'Annual Returns'!$A$4:$A$157,0)))-Inputs!$B$2*Inputs!$B$3*(1+Inputs!$B$4)^12))</f>
        <v/>
      </c>
      <c r="P129" s="16">
        <f>IF(OR(14&gt;Inputs!$B$5,$B129=""),"",MAX(0,O129*(1+INDEX('Annual Returns'!$B$4:$B$157,MATCH($A129+13,'Annual Returns'!$A$4:$A$157,0)))-Inputs!$B$2*Inputs!$B$3*(1+Inputs!$B$4)^13))</f>
        <v/>
      </c>
      <c r="Q129" s="16">
        <f>IF(OR(15&gt;Inputs!$B$5,$B129=""),"",MAX(0,P129*(1+INDEX('Annual Returns'!$B$4:$B$157,MATCH($A129+14,'Annual Returns'!$A$4:$A$157,0)))-Inputs!$B$2*Inputs!$B$3*(1+Inputs!$B$4)^14))</f>
        <v/>
      </c>
      <c r="R129" s="16">
        <f>IF(OR(16&gt;Inputs!$B$5,$B129=""),"",MAX(0,Q129*(1+INDEX('Annual Returns'!$B$4:$B$157,MATCH($A129+15,'Annual Returns'!$A$4:$A$157,0)))-Inputs!$B$2*Inputs!$B$3*(1+Inputs!$B$4)^15))</f>
        <v/>
      </c>
      <c r="S129" s="16">
        <f>IF(OR(17&gt;Inputs!$B$5,$B129=""),"",MAX(0,R129*(1+INDEX('Annual Returns'!$B$4:$B$157,MATCH($A129+16,'Annual Returns'!$A$4:$A$157,0)))-Inputs!$B$2*Inputs!$B$3*(1+Inputs!$B$4)^16))</f>
        <v/>
      </c>
      <c r="T129" s="16">
        <f>IF(OR(18&gt;Inputs!$B$5,$B129=""),"",MAX(0,S129*(1+INDEX('Annual Returns'!$B$4:$B$157,MATCH($A129+17,'Annual Returns'!$A$4:$A$157,0)))-Inputs!$B$2*Inputs!$B$3*(1+Inputs!$B$4)^17))</f>
        <v/>
      </c>
      <c r="U129" s="16">
        <f>IF(OR(19&gt;Inputs!$B$5,$B129=""),"",MAX(0,T129*(1+INDEX('Annual Returns'!$B$4:$B$157,MATCH($A129+18,'Annual Returns'!$A$4:$A$157,0)))-Inputs!$B$2*Inputs!$B$3*(1+Inputs!$B$4)^18))</f>
        <v/>
      </c>
      <c r="V129" s="16">
        <f>IF(OR(20&gt;Inputs!$B$5,$B129=""),"",MAX(0,U129*(1+INDEX('Annual Returns'!$B$4:$B$157,MATCH($A129+19,'Annual Returns'!$A$4:$A$157,0)))-Inputs!$B$2*Inputs!$B$3*(1+Inputs!$B$4)^19))</f>
        <v/>
      </c>
      <c r="W129" s="16">
        <f>IF(OR(21&gt;Inputs!$B$5,$B129=""),"",MAX(0,V129*(1+INDEX('Annual Returns'!$B$4:$B$157,MATCH($A129+20,'Annual Returns'!$A$4:$A$157,0)))-Inputs!$B$2*Inputs!$B$3*(1+Inputs!$B$4)^20))</f>
        <v/>
      </c>
      <c r="X129" s="16">
        <f>IF(OR(22&gt;Inputs!$B$5,$B129=""),"",MAX(0,W129*(1+INDEX('Annual Returns'!$B$4:$B$157,MATCH($A129+21,'Annual Returns'!$A$4:$A$157,0)))-Inputs!$B$2*Inputs!$B$3*(1+Inputs!$B$4)^21))</f>
        <v/>
      </c>
      <c r="Y129" s="16">
        <f>IF(OR(23&gt;Inputs!$B$5,$B129=""),"",MAX(0,X129*(1+INDEX('Annual Returns'!$B$4:$B$157,MATCH($A129+22,'Annual Returns'!$A$4:$A$157,0)))-Inputs!$B$2*Inputs!$B$3*(1+Inputs!$B$4)^22))</f>
        <v/>
      </c>
      <c r="Z129" s="16">
        <f>IF(OR(24&gt;Inputs!$B$5,$B129=""),"",MAX(0,Y129*(1+INDEX('Annual Returns'!$B$4:$B$157,MATCH($A129+23,'Annual Returns'!$A$4:$A$157,0)))-Inputs!$B$2*Inputs!$B$3*(1+Inputs!$B$4)^23))</f>
        <v/>
      </c>
      <c r="AA129" s="16">
        <f>IF(OR(25&gt;Inputs!$B$5,$B129=""),"",MAX(0,Z129*(1+INDEX('Annual Returns'!$B$4:$B$157,MATCH($A129+24,'Annual Returns'!$A$4:$A$157,0)))-Inputs!$B$2*Inputs!$B$3*(1+Inputs!$B$4)^24))</f>
        <v/>
      </c>
      <c r="AB129" s="16">
        <f>IF(OR(26&gt;Inputs!$B$5,$B129=""),"",MAX(0,AA129*(1+INDEX('Annual Returns'!$B$4:$B$157,MATCH($A129+25,'Annual Returns'!$A$4:$A$157,0)))-Inputs!$B$2*Inputs!$B$3*(1+Inputs!$B$4)^25))</f>
        <v/>
      </c>
      <c r="AC129" s="16">
        <f>IF(OR(27&gt;Inputs!$B$5,$B129=""),"",MAX(0,AB129*(1+INDEX('Annual Returns'!$B$4:$B$157,MATCH($A129+26,'Annual Returns'!$A$4:$A$157,0)))-Inputs!$B$2*Inputs!$B$3*(1+Inputs!$B$4)^26))</f>
        <v/>
      </c>
      <c r="AD129" s="16">
        <f>IF(OR(28&gt;Inputs!$B$5,$B129=""),"",MAX(0,AC129*(1+INDEX('Annual Returns'!$B$4:$B$157,MATCH($A129+27,'Annual Returns'!$A$4:$A$157,0)))-Inputs!$B$2*Inputs!$B$3*(1+Inputs!$B$4)^27))</f>
        <v/>
      </c>
      <c r="AE129" s="16">
        <f>IF(OR(29&gt;Inputs!$B$5,$B129=""),"",MAX(0,AD129*(1+INDEX('Annual Returns'!$B$4:$B$157,MATCH($A129+28,'Annual Returns'!$A$4:$A$157,0)))-Inputs!$B$2*Inputs!$B$3*(1+Inputs!$B$4)^28))</f>
        <v/>
      </c>
      <c r="AF129" s="16">
        <f>IF(OR(30&gt;Inputs!$B$5,$B129=""),"",MAX(0,AE129*(1+INDEX('Annual Returns'!$B$4:$B$157,MATCH($A129+29,'Annual Returns'!$A$4:$A$157,0)))-Inputs!$B$2*Inputs!$B$3*(1+Inputs!$B$4)^29))</f>
        <v/>
      </c>
      <c r="AG129" s="16">
        <f>IF(OR(31&gt;Inputs!$B$5,$B129=""),"",MAX(0,AF129*(1+INDEX('Annual Returns'!$B$4:$B$157,MATCH($A129+30,'Annual Returns'!$A$4:$A$157,0)))-Inputs!$B$2*Inputs!$B$3*(1+Inputs!$B$4)^30))</f>
        <v/>
      </c>
      <c r="AH129" s="16">
        <f>IF(OR(32&gt;Inputs!$B$5,$B129=""),"",MAX(0,AG129*(1+INDEX('Annual Returns'!$B$4:$B$157,MATCH($A129+31,'Annual Returns'!$A$4:$A$157,0)))-Inputs!$B$2*Inputs!$B$3*(1+Inputs!$B$4)^31))</f>
        <v/>
      </c>
      <c r="AI129" s="16">
        <f>IF(OR(33&gt;Inputs!$B$5,$B129=""),"",MAX(0,AH129*(1+INDEX('Annual Returns'!$B$4:$B$157,MATCH($A129+32,'Annual Returns'!$A$4:$A$157,0)))-Inputs!$B$2*Inputs!$B$3*(1+Inputs!$B$4)^32))</f>
        <v/>
      </c>
      <c r="AJ129" s="16">
        <f>IF(OR(34&gt;Inputs!$B$5,$B129=""),"",MAX(0,AI129*(1+INDEX('Annual Returns'!$B$4:$B$157,MATCH($A129+33,'Annual Returns'!$A$4:$A$157,0)))-Inputs!$B$2*Inputs!$B$3*(1+Inputs!$B$4)^33))</f>
        <v/>
      </c>
      <c r="AK129" s="16">
        <f>IF(OR(35&gt;Inputs!$B$5,$B129=""),"",MAX(0,AJ129*(1+INDEX('Annual Returns'!$B$4:$B$157,MATCH($A129+34,'Annual Returns'!$A$4:$A$157,0)))-Inputs!$B$2*Inputs!$B$3*(1+Inputs!$B$4)^34))</f>
        <v/>
      </c>
      <c r="AL129" s="16">
        <f>IF(OR(36&gt;Inputs!$B$5,$B129=""),"",MAX(0,AK129*(1+INDEX('Annual Returns'!$B$4:$B$157,MATCH($A129+35,'Annual Returns'!$A$4:$A$157,0)))-Inputs!$B$2*Inputs!$B$3*(1+Inputs!$B$4)^35))</f>
        <v/>
      </c>
      <c r="AM129" s="16">
        <f>IF(OR(37&gt;Inputs!$B$5,$B129=""),"",MAX(0,AL129*(1+INDEX('Annual Returns'!$B$4:$B$157,MATCH($A129+36,'Annual Returns'!$A$4:$A$157,0)))-Inputs!$B$2*Inputs!$B$3*(1+Inputs!$B$4)^36))</f>
        <v/>
      </c>
      <c r="AN129" s="16">
        <f>IF(OR(38&gt;Inputs!$B$5,$B129=""),"",MAX(0,AM129*(1+INDEX('Annual Returns'!$B$4:$B$157,MATCH($A129+37,'Annual Returns'!$A$4:$A$157,0)))-Inputs!$B$2*Inputs!$B$3*(1+Inputs!$B$4)^37))</f>
        <v/>
      </c>
      <c r="AO129" s="16">
        <f>IF(OR(39&gt;Inputs!$B$5,$B129=""),"",MAX(0,AN129*(1+INDEX('Annual Returns'!$B$4:$B$157,MATCH($A129+38,'Annual Returns'!$A$4:$A$157,0)))-Inputs!$B$2*Inputs!$B$3*(1+Inputs!$B$4)^38))</f>
        <v/>
      </c>
      <c r="AP129" s="16">
        <f>IF(OR(40&gt;Inputs!$B$5,$B129=""),"",MAX(0,AO129*(1+INDEX('Annual Returns'!$B$4:$B$157,MATCH($A129+39,'Annual Returns'!$A$4:$A$157,0)))-Inputs!$B$2*Inputs!$B$3*(1+Inputs!$B$4)^39))</f>
        <v/>
      </c>
      <c r="AQ129" s="16">
        <f>IF(OR(41&gt;Inputs!$B$5,$B129=""),"",MAX(0,AP129*(1+INDEX('Annual Returns'!$B$4:$B$157,MATCH($A129+40,'Annual Returns'!$A$4:$A$157,0)))-Inputs!$B$2*Inputs!$B$3*(1+Inputs!$B$4)^40))</f>
        <v/>
      </c>
      <c r="AR129" s="16">
        <f>IF(OR(42&gt;Inputs!$B$5,$B129=""),"",MAX(0,AQ129*(1+INDEX('Annual Returns'!$B$4:$B$157,MATCH($A129+41,'Annual Returns'!$A$4:$A$157,0)))-Inputs!$B$2*Inputs!$B$3*(1+Inputs!$B$4)^41))</f>
        <v/>
      </c>
      <c r="AS129" s="16">
        <f>IF(OR(43&gt;Inputs!$B$5,$B129=""),"",MAX(0,AR129*(1+INDEX('Annual Returns'!$B$4:$B$157,MATCH($A129+42,'Annual Returns'!$A$4:$A$157,0)))-Inputs!$B$2*Inputs!$B$3*(1+Inputs!$B$4)^42))</f>
        <v/>
      </c>
      <c r="AT129" s="16">
        <f>IF(OR(44&gt;Inputs!$B$5,$B129=""),"",MAX(0,AS129*(1+INDEX('Annual Returns'!$B$4:$B$157,MATCH($A129+43,'Annual Returns'!$A$4:$A$157,0)))-Inputs!$B$2*Inputs!$B$3*(1+Inputs!$B$4)^43))</f>
        <v/>
      </c>
      <c r="AU129" s="16">
        <f>IF(OR(45&gt;Inputs!$B$5,$B129=""),"",MAX(0,AT129*(1+INDEX('Annual Returns'!$B$4:$B$157,MATCH($A129+44,'Annual Returns'!$A$4:$A$157,0)))-Inputs!$B$2*Inputs!$B$3*(1+Inputs!$B$4)^44))</f>
        <v/>
      </c>
      <c r="AV129" s="16">
        <f>IF(OR(46&gt;Inputs!$B$5,$B129=""),"",MAX(0,AU129*(1+INDEX('Annual Returns'!$B$4:$B$157,MATCH($A129+45,'Annual Returns'!$A$4:$A$157,0)))-Inputs!$B$2*Inputs!$B$3*(1+Inputs!$B$4)^45))</f>
        <v/>
      </c>
      <c r="AW129" s="16">
        <f>IF(OR(47&gt;Inputs!$B$5,$B129=""),"",MAX(0,AV129*(1+INDEX('Annual Returns'!$B$4:$B$157,MATCH($A129+46,'Annual Returns'!$A$4:$A$157,0)))-Inputs!$B$2*Inputs!$B$3*(1+Inputs!$B$4)^46))</f>
        <v/>
      </c>
      <c r="AX129" s="16">
        <f>IF(OR(48&gt;Inputs!$B$5,$B129=""),"",MAX(0,AW129*(1+INDEX('Annual Returns'!$B$4:$B$157,MATCH($A129+47,'Annual Returns'!$A$4:$A$157,0)))-Inputs!$B$2*Inputs!$B$3*(1+Inputs!$B$4)^47))</f>
        <v/>
      </c>
      <c r="AY129" s="16">
        <f>IF(OR(49&gt;Inputs!$B$5,$B129=""),"",MAX(0,AX129*(1+INDEX('Annual Returns'!$B$4:$B$157,MATCH($A129+48,'Annual Returns'!$A$4:$A$157,0)))-Inputs!$B$2*Inputs!$B$3*(1+Inputs!$B$4)^48))</f>
        <v/>
      </c>
      <c r="AZ129" s="16">
        <f>IF(OR(50&gt;Inputs!$B$5,$B129=""),"",MAX(0,AY129*(1+INDEX('Annual Returns'!$B$4:$B$157,MATCH($A129+49,'Annual Returns'!$A$4:$A$157,0)))-Inputs!$B$2*Inputs!$B$3*(1+Inputs!$B$4)^49))</f>
        <v/>
      </c>
      <c r="BA129" s="16">
        <f>IF(B129="","",INDEX(C129:AZ129,Inputs!$B$5))</f>
        <v/>
      </c>
      <c r="BB129">
        <f>IF(BA129="","",IF(BA129&gt;0,1,0))</f>
        <v/>
      </c>
      <c r="BC129">
        <f>IF(BB129="","",IF(BB129=1,"",MATCH(0,C129:AZ129,0)))</f>
        <v/>
      </c>
    </row>
    <row r="130">
      <c r="A130" t="n">
        <v>1998</v>
      </c>
      <c r="B130" s="16">
        <f>IF(OR($A130+Inputs!$B$5-1&gt;Inputs!$B$7,Inputs!$B$5&gt;50),"",Inputs!$B$2)</f>
        <v/>
      </c>
      <c r="C130" s="16">
        <f>IF(OR(1&gt;Inputs!$B$5,$B130=""),"",MAX(0,B130*(1+INDEX('Annual Returns'!$B$4:$B$157,MATCH($A130+0,'Annual Returns'!$A$4:$A$157,0)))-Inputs!$B$2*Inputs!$B$3*(1+Inputs!$B$4)^0))</f>
        <v/>
      </c>
      <c r="D130" s="16">
        <f>IF(OR(2&gt;Inputs!$B$5,$B130=""),"",MAX(0,C130*(1+INDEX('Annual Returns'!$B$4:$B$157,MATCH($A130+1,'Annual Returns'!$A$4:$A$157,0)))-Inputs!$B$2*Inputs!$B$3*(1+Inputs!$B$4)^1))</f>
        <v/>
      </c>
      <c r="E130" s="16">
        <f>IF(OR(3&gt;Inputs!$B$5,$B130=""),"",MAX(0,D130*(1+INDEX('Annual Returns'!$B$4:$B$157,MATCH($A130+2,'Annual Returns'!$A$4:$A$157,0)))-Inputs!$B$2*Inputs!$B$3*(1+Inputs!$B$4)^2))</f>
        <v/>
      </c>
      <c r="F130" s="16">
        <f>IF(OR(4&gt;Inputs!$B$5,$B130=""),"",MAX(0,E130*(1+INDEX('Annual Returns'!$B$4:$B$157,MATCH($A130+3,'Annual Returns'!$A$4:$A$157,0)))-Inputs!$B$2*Inputs!$B$3*(1+Inputs!$B$4)^3))</f>
        <v/>
      </c>
      <c r="G130" s="16">
        <f>IF(OR(5&gt;Inputs!$B$5,$B130=""),"",MAX(0,F130*(1+INDEX('Annual Returns'!$B$4:$B$157,MATCH($A130+4,'Annual Returns'!$A$4:$A$157,0)))-Inputs!$B$2*Inputs!$B$3*(1+Inputs!$B$4)^4))</f>
        <v/>
      </c>
      <c r="H130" s="16">
        <f>IF(OR(6&gt;Inputs!$B$5,$B130=""),"",MAX(0,G130*(1+INDEX('Annual Returns'!$B$4:$B$157,MATCH($A130+5,'Annual Returns'!$A$4:$A$157,0)))-Inputs!$B$2*Inputs!$B$3*(1+Inputs!$B$4)^5))</f>
        <v/>
      </c>
      <c r="I130" s="16">
        <f>IF(OR(7&gt;Inputs!$B$5,$B130=""),"",MAX(0,H130*(1+INDEX('Annual Returns'!$B$4:$B$157,MATCH($A130+6,'Annual Returns'!$A$4:$A$157,0)))-Inputs!$B$2*Inputs!$B$3*(1+Inputs!$B$4)^6))</f>
        <v/>
      </c>
      <c r="J130" s="16">
        <f>IF(OR(8&gt;Inputs!$B$5,$B130=""),"",MAX(0,I130*(1+INDEX('Annual Returns'!$B$4:$B$157,MATCH($A130+7,'Annual Returns'!$A$4:$A$157,0)))-Inputs!$B$2*Inputs!$B$3*(1+Inputs!$B$4)^7))</f>
        <v/>
      </c>
      <c r="K130" s="16">
        <f>IF(OR(9&gt;Inputs!$B$5,$B130=""),"",MAX(0,J130*(1+INDEX('Annual Returns'!$B$4:$B$157,MATCH($A130+8,'Annual Returns'!$A$4:$A$157,0)))-Inputs!$B$2*Inputs!$B$3*(1+Inputs!$B$4)^8))</f>
        <v/>
      </c>
      <c r="L130" s="16">
        <f>IF(OR(10&gt;Inputs!$B$5,$B130=""),"",MAX(0,K130*(1+INDEX('Annual Returns'!$B$4:$B$157,MATCH($A130+9,'Annual Returns'!$A$4:$A$157,0)))-Inputs!$B$2*Inputs!$B$3*(1+Inputs!$B$4)^9))</f>
        <v/>
      </c>
      <c r="M130" s="16">
        <f>IF(OR(11&gt;Inputs!$B$5,$B130=""),"",MAX(0,L130*(1+INDEX('Annual Returns'!$B$4:$B$157,MATCH($A130+10,'Annual Returns'!$A$4:$A$157,0)))-Inputs!$B$2*Inputs!$B$3*(1+Inputs!$B$4)^10))</f>
        <v/>
      </c>
      <c r="N130" s="16">
        <f>IF(OR(12&gt;Inputs!$B$5,$B130=""),"",MAX(0,M130*(1+INDEX('Annual Returns'!$B$4:$B$157,MATCH($A130+11,'Annual Returns'!$A$4:$A$157,0)))-Inputs!$B$2*Inputs!$B$3*(1+Inputs!$B$4)^11))</f>
        <v/>
      </c>
      <c r="O130" s="16">
        <f>IF(OR(13&gt;Inputs!$B$5,$B130=""),"",MAX(0,N130*(1+INDEX('Annual Returns'!$B$4:$B$157,MATCH($A130+12,'Annual Returns'!$A$4:$A$157,0)))-Inputs!$B$2*Inputs!$B$3*(1+Inputs!$B$4)^12))</f>
        <v/>
      </c>
      <c r="P130" s="16">
        <f>IF(OR(14&gt;Inputs!$B$5,$B130=""),"",MAX(0,O130*(1+INDEX('Annual Returns'!$B$4:$B$157,MATCH($A130+13,'Annual Returns'!$A$4:$A$157,0)))-Inputs!$B$2*Inputs!$B$3*(1+Inputs!$B$4)^13))</f>
        <v/>
      </c>
      <c r="Q130" s="16">
        <f>IF(OR(15&gt;Inputs!$B$5,$B130=""),"",MAX(0,P130*(1+INDEX('Annual Returns'!$B$4:$B$157,MATCH($A130+14,'Annual Returns'!$A$4:$A$157,0)))-Inputs!$B$2*Inputs!$B$3*(1+Inputs!$B$4)^14))</f>
        <v/>
      </c>
      <c r="R130" s="16">
        <f>IF(OR(16&gt;Inputs!$B$5,$B130=""),"",MAX(0,Q130*(1+INDEX('Annual Returns'!$B$4:$B$157,MATCH($A130+15,'Annual Returns'!$A$4:$A$157,0)))-Inputs!$B$2*Inputs!$B$3*(1+Inputs!$B$4)^15))</f>
        <v/>
      </c>
      <c r="S130" s="16">
        <f>IF(OR(17&gt;Inputs!$B$5,$B130=""),"",MAX(0,R130*(1+INDEX('Annual Returns'!$B$4:$B$157,MATCH($A130+16,'Annual Returns'!$A$4:$A$157,0)))-Inputs!$B$2*Inputs!$B$3*(1+Inputs!$B$4)^16))</f>
        <v/>
      </c>
      <c r="T130" s="16">
        <f>IF(OR(18&gt;Inputs!$B$5,$B130=""),"",MAX(0,S130*(1+INDEX('Annual Returns'!$B$4:$B$157,MATCH($A130+17,'Annual Returns'!$A$4:$A$157,0)))-Inputs!$B$2*Inputs!$B$3*(1+Inputs!$B$4)^17))</f>
        <v/>
      </c>
      <c r="U130" s="16">
        <f>IF(OR(19&gt;Inputs!$B$5,$B130=""),"",MAX(0,T130*(1+INDEX('Annual Returns'!$B$4:$B$157,MATCH($A130+18,'Annual Returns'!$A$4:$A$157,0)))-Inputs!$B$2*Inputs!$B$3*(1+Inputs!$B$4)^18))</f>
        <v/>
      </c>
      <c r="V130" s="16">
        <f>IF(OR(20&gt;Inputs!$B$5,$B130=""),"",MAX(0,U130*(1+INDEX('Annual Returns'!$B$4:$B$157,MATCH($A130+19,'Annual Returns'!$A$4:$A$157,0)))-Inputs!$B$2*Inputs!$B$3*(1+Inputs!$B$4)^19))</f>
        <v/>
      </c>
      <c r="W130" s="16">
        <f>IF(OR(21&gt;Inputs!$B$5,$B130=""),"",MAX(0,V130*(1+INDEX('Annual Returns'!$B$4:$B$157,MATCH($A130+20,'Annual Returns'!$A$4:$A$157,0)))-Inputs!$B$2*Inputs!$B$3*(1+Inputs!$B$4)^20))</f>
        <v/>
      </c>
      <c r="X130" s="16">
        <f>IF(OR(22&gt;Inputs!$B$5,$B130=""),"",MAX(0,W130*(1+INDEX('Annual Returns'!$B$4:$B$157,MATCH($A130+21,'Annual Returns'!$A$4:$A$157,0)))-Inputs!$B$2*Inputs!$B$3*(1+Inputs!$B$4)^21))</f>
        <v/>
      </c>
      <c r="Y130" s="16">
        <f>IF(OR(23&gt;Inputs!$B$5,$B130=""),"",MAX(0,X130*(1+INDEX('Annual Returns'!$B$4:$B$157,MATCH($A130+22,'Annual Returns'!$A$4:$A$157,0)))-Inputs!$B$2*Inputs!$B$3*(1+Inputs!$B$4)^22))</f>
        <v/>
      </c>
      <c r="Z130" s="16">
        <f>IF(OR(24&gt;Inputs!$B$5,$B130=""),"",MAX(0,Y130*(1+INDEX('Annual Returns'!$B$4:$B$157,MATCH($A130+23,'Annual Returns'!$A$4:$A$157,0)))-Inputs!$B$2*Inputs!$B$3*(1+Inputs!$B$4)^23))</f>
        <v/>
      </c>
      <c r="AA130" s="16">
        <f>IF(OR(25&gt;Inputs!$B$5,$B130=""),"",MAX(0,Z130*(1+INDEX('Annual Returns'!$B$4:$B$157,MATCH($A130+24,'Annual Returns'!$A$4:$A$157,0)))-Inputs!$B$2*Inputs!$B$3*(1+Inputs!$B$4)^24))</f>
        <v/>
      </c>
      <c r="AB130" s="16">
        <f>IF(OR(26&gt;Inputs!$B$5,$B130=""),"",MAX(0,AA130*(1+INDEX('Annual Returns'!$B$4:$B$157,MATCH($A130+25,'Annual Returns'!$A$4:$A$157,0)))-Inputs!$B$2*Inputs!$B$3*(1+Inputs!$B$4)^25))</f>
        <v/>
      </c>
      <c r="AC130" s="16">
        <f>IF(OR(27&gt;Inputs!$B$5,$B130=""),"",MAX(0,AB130*(1+INDEX('Annual Returns'!$B$4:$B$157,MATCH($A130+26,'Annual Returns'!$A$4:$A$157,0)))-Inputs!$B$2*Inputs!$B$3*(1+Inputs!$B$4)^26))</f>
        <v/>
      </c>
      <c r="AD130" s="16">
        <f>IF(OR(28&gt;Inputs!$B$5,$B130=""),"",MAX(0,AC130*(1+INDEX('Annual Returns'!$B$4:$B$157,MATCH($A130+27,'Annual Returns'!$A$4:$A$157,0)))-Inputs!$B$2*Inputs!$B$3*(1+Inputs!$B$4)^27))</f>
        <v/>
      </c>
      <c r="AE130" s="16">
        <f>IF(OR(29&gt;Inputs!$B$5,$B130=""),"",MAX(0,AD130*(1+INDEX('Annual Returns'!$B$4:$B$157,MATCH($A130+28,'Annual Returns'!$A$4:$A$157,0)))-Inputs!$B$2*Inputs!$B$3*(1+Inputs!$B$4)^28))</f>
        <v/>
      </c>
      <c r="AF130" s="16">
        <f>IF(OR(30&gt;Inputs!$B$5,$B130=""),"",MAX(0,AE130*(1+INDEX('Annual Returns'!$B$4:$B$157,MATCH($A130+29,'Annual Returns'!$A$4:$A$157,0)))-Inputs!$B$2*Inputs!$B$3*(1+Inputs!$B$4)^29))</f>
        <v/>
      </c>
      <c r="AG130" s="16">
        <f>IF(OR(31&gt;Inputs!$B$5,$B130=""),"",MAX(0,AF130*(1+INDEX('Annual Returns'!$B$4:$B$157,MATCH($A130+30,'Annual Returns'!$A$4:$A$157,0)))-Inputs!$B$2*Inputs!$B$3*(1+Inputs!$B$4)^30))</f>
        <v/>
      </c>
      <c r="AH130" s="16">
        <f>IF(OR(32&gt;Inputs!$B$5,$B130=""),"",MAX(0,AG130*(1+INDEX('Annual Returns'!$B$4:$B$157,MATCH($A130+31,'Annual Returns'!$A$4:$A$157,0)))-Inputs!$B$2*Inputs!$B$3*(1+Inputs!$B$4)^31))</f>
        <v/>
      </c>
      <c r="AI130" s="16">
        <f>IF(OR(33&gt;Inputs!$B$5,$B130=""),"",MAX(0,AH130*(1+INDEX('Annual Returns'!$B$4:$B$157,MATCH($A130+32,'Annual Returns'!$A$4:$A$157,0)))-Inputs!$B$2*Inputs!$B$3*(1+Inputs!$B$4)^32))</f>
        <v/>
      </c>
      <c r="AJ130" s="16">
        <f>IF(OR(34&gt;Inputs!$B$5,$B130=""),"",MAX(0,AI130*(1+INDEX('Annual Returns'!$B$4:$B$157,MATCH($A130+33,'Annual Returns'!$A$4:$A$157,0)))-Inputs!$B$2*Inputs!$B$3*(1+Inputs!$B$4)^33))</f>
        <v/>
      </c>
      <c r="AK130" s="16">
        <f>IF(OR(35&gt;Inputs!$B$5,$B130=""),"",MAX(0,AJ130*(1+INDEX('Annual Returns'!$B$4:$B$157,MATCH($A130+34,'Annual Returns'!$A$4:$A$157,0)))-Inputs!$B$2*Inputs!$B$3*(1+Inputs!$B$4)^34))</f>
        <v/>
      </c>
      <c r="AL130" s="16">
        <f>IF(OR(36&gt;Inputs!$B$5,$B130=""),"",MAX(0,AK130*(1+INDEX('Annual Returns'!$B$4:$B$157,MATCH($A130+35,'Annual Returns'!$A$4:$A$157,0)))-Inputs!$B$2*Inputs!$B$3*(1+Inputs!$B$4)^35))</f>
        <v/>
      </c>
      <c r="AM130" s="16">
        <f>IF(OR(37&gt;Inputs!$B$5,$B130=""),"",MAX(0,AL130*(1+INDEX('Annual Returns'!$B$4:$B$157,MATCH($A130+36,'Annual Returns'!$A$4:$A$157,0)))-Inputs!$B$2*Inputs!$B$3*(1+Inputs!$B$4)^36))</f>
        <v/>
      </c>
      <c r="AN130" s="16">
        <f>IF(OR(38&gt;Inputs!$B$5,$B130=""),"",MAX(0,AM130*(1+INDEX('Annual Returns'!$B$4:$B$157,MATCH($A130+37,'Annual Returns'!$A$4:$A$157,0)))-Inputs!$B$2*Inputs!$B$3*(1+Inputs!$B$4)^37))</f>
        <v/>
      </c>
      <c r="AO130" s="16">
        <f>IF(OR(39&gt;Inputs!$B$5,$B130=""),"",MAX(0,AN130*(1+INDEX('Annual Returns'!$B$4:$B$157,MATCH($A130+38,'Annual Returns'!$A$4:$A$157,0)))-Inputs!$B$2*Inputs!$B$3*(1+Inputs!$B$4)^38))</f>
        <v/>
      </c>
      <c r="AP130" s="16">
        <f>IF(OR(40&gt;Inputs!$B$5,$B130=""),"",MAX(0,AO130*(1+INDEX('Annual Returns'!$B$4:$B$157,MATCH($A130+39,'Annual Returns'!$A$4:$A$157,0)))-Inputs!$B$2*Inputs!$B$3*(1+Inputs!$B$4)^39))</f>
        <v/>
      </c>
      <c r="AQ130" s="16">
        <f>IF(OR(41&gt;Inputs!$B$5,$B130=""),"",MAX(0,AP130*(1+INDEX('Annual Returns'!$B$4:$B$157,MATCH($A130+40,'Annual Returns'!$A$4:$A$157,0)))-Inputs!$B$2*Inputs!$B$3*(1+Inputs!$B$4)^40))</f>
        <v/>
      </c>
      <c r="AR130" s="16">
        <f>IF(OR(42&gt;Inputs!$B$5,$B130=""),"",MAX(0,AQ130*(1+INDEX('Annual Returns'!$B$4:$B$157,MATCH($A130+41,'Annual Returns'!$A$4:$A$157,0)))-Inputs!$B$2*Inputs!$B$3*(1+Inputs!$B$4)^41))</f>
        <v/>
      </c>
      <c r="AS130" s="16">
        <f>IF(OR(43&gt;Inputs!$B$5,$B130=""),"",MAX(0,AR130*(1+INDEX('Annual Returns'!$B$4:$B$157,MATCH($A130+42,'Annual Returns'!$A$4:$A$157,0)))-Inputs!$B$2*Inputs!$B$3*(1+Inputs!$B$4)^42))</f>
        <v/>
      </c>
      <c r="AT130" s="16">
        <f>IF(OR(44&gt;Inputs!$B$5,$B130=""),"",MAX(0,AS130*(1+INDEX('Annual Returns'!$B$4:$B$157,MATCH($A130+43,'Annual Returns'!$A$4:$A$157,0)))-Inputs!$B$2*Inputs!$B$3*(1+Inputs!$B$4)^43))</f>
        <v/>
      </c>
      <c r="AU130" s="16">
        <f>IF(OR(45&gt;Inputs!$B$5,$B130=""),"",MAX(0,AT130*(1+INDEX('Annual Returns'!$B$4:$B$157,MATCH($A130+44,'Annual Returns'!$A$4:$A$157,0)))-Inputs!$B$2*Inputs!$B$3*(1+Inputs!$B$4)^44))</f>
        <v/>
      </c>
      <c r="AV130" s="16">
        <f>IF(OR(46&gt;Inputs!$B$5,$B130=""),"",MAX(0,AU130*(1+INDEX('Annual Returns'!$B$4:$B$157,MATCH($A130+45,'Annual Returns'!$A$4:$A$157,0)))-Inputs!$B$2*Inputs!$B$3*(1+Inputs!$B$4)^45))</f>
        <v/>
      </c>
      <c r="AW130" s="16">
        <f>IF(OR(47&gt;Inputs!$B$5,$B130=""),"",MAX(0,AV130*(1+INDEX('Annual Returns'!$B$4:$B$157,MATCH($A130+46,'Annual Returns'!$A$4:$A$157,0)))-Inputs!$B$2*Inputs!$B$3*(1+Inputs!$B$4)^46))</f>
        <v/>
      </c>
      <c r="AX130" s="16">
        <f>IF(OR(48&gt;Inputs!$B$5,$B130=""),"",MAX(0,AW130*(1+INDEX('Annual Returns'!$B$4:$B$157,MATCH($A130+47,'Annual Returns'!$A$4:$A$157,0)))-Inputs!$B$2*Inputs!$B$3*(1+Inputs!$B$4)^47))</f>
        <v/>
      </c>
      <c r="AY130" s="16">
        <f>IF(OR(49&gt;Inputs!$B$5,$B130=""),"",MAX(0,AX130*(1+INDEX('Annual Returns'!$B$4:$B$157,MATCH($A130+48,'Annual Returns'!$A$4:$A$157,0)))-Inputs!$B$2*Inputs!$B$3*(1+Inputs!$B$4)^48))</f>
        <v/>
      </c>
      <c r="AZ130" s="16">
        <f>IF(OR(50&gt;Inputs!$B$5,$B130=""),"",MAX(0,AY130*(1+INDEX('Annual Returns'!$B$4:$B$157,MATCH($A130+49,'Annual Returns'!$A$4:$A$157,0)))-Inputs!$B$2*Inputs!$B$3*(1+Inputs!$B$4)^49))</f>
        <v/>
      </c>
      <c r="BA130" s="16">
        <f>IF(B130="","",INDEX(C130:AZ130,Inputs!$B$5))</f>
        <v/>
      </c>
      <c r="BB130">
        <f>IF(BA130="","",IF(BA130&gt;0,1,0))</f>
        <v/>
      </c>
      <c r="BC130">
        <f>IF(BB130="","",IF(BB130=1,"",MATCH(0,C130:AZ130,0)))</f>
        <v/>
      </c>
    </row>
    <row r="131">
      <c r="A131" t="n">
        <v>1999</v>
      </c>
      <c r="B131" s="16">
        <f>IF(OR($A131+Inputs!$B$5-1&gt;Inputs!$B$7,Inputs!$B$5&gt;50),"",Inputs!$B$2)</f>
        <v/>
      </c>
      <c r="C131" s="16">
        <f>IF(OR(1&gt;Inputs!$B$5,$B131=""),"",MAX(0,B131*(1+INDEX('Annual Returns'!$B$4:$B$157,MATCH($A131+0,'Annual Returns'!$A$4:$A$157,0)))-Inputs!$B$2*Inputs!$B$3*(1+Inputs!$B$4)^0))</f>
        <v/>
      </c>
      <c r="D131" s="16">
        <f>IF(OR(2&gt;Inputs!$B$5,$B131=""),"",MAX(0,C131*(1+INDEX('Annual Returns'!$B$4:$B$157,MATCH($A131+1,'Annual Returns'!$A$4:$A$157,0)))-Inputs!$B$2*Inputs!$B$3*(1+Inputs!$B$4)^1))</f>
        <v/>
      </c>
      <c r="E131" s="16">
        <f>IF(OR(3&gt;Inputs!$B$5,$B131=""),"",MAX(0,D131*(1+INDEX('Annual Returns'!$B$4:$B$157,MATCH($A131+2,'Annual Returns'!$A$4:$A$157,0)))-Inputs!$B$2*Inputs!$B$3*(1+Inputs!$B$4)^2))</f>
        <v/>
      </c>
      <c r="F131" s="16">
        <f>IF(OR(4&gt;Inputs!$B$5,$B131=""),"",MAX(0,E131*(1+INDEX('Annual Returns'!$B$4:$B$157,MATCH($A131+3,'Annual Returns'!$A$4:$A$157,0)))-Inputs!$B$2*Inputs!$B$3*(1+Inputs!$B$4)^3))</f>
        <v/>
      </c>
      <c r="G131" s="16">
        <f>IF(OR(5&gt;Inputs!$B$5,$B131=""),"",MAX(0,F131*(1+INDEX('Annual Returns'!$B$4:$B$157,MATCH($A131+4,'Annual Returns'!$A$4:$A$157,0)))-Inputs!$B$2*Inputs!$B$3*(1+Inputs!$B$4)^4))</f>
        <v/>
      </c>
      <c r="H131" s="16">
        <f>IF(OR(6&gt;Inputs!$B$5,$B131=""),"",MAX(0,G131*(1+INDEX('Annual Returns'!$B$4:$B$157,MATCH($A131+5,'Annual Returns'!$A$4:$A$157,0)))-Inputs!$B$2*Inputs!$B$3*(1+Inputs!$B$4)^5))</f>
        <v/>
      </c>
      <c r="I131" s="16">
        <f>IF(OR(7&gt;Inputs!$B$5,$B131=""),"",MAX(0,H131*(1+INDEX('Annual Returns'!$B$4:$B$157,MATCH($A131+6,'Annual Returns'!$A$4:$A$157,0)))-Inputs!$B$2*Inputs!$B$3*(1+Inputs!$B$4)^6))</f>
        <v/>
      </c>
      <c r="J131" s="16">
        <f>IF(OR(8&gt;Inputs!$B$5,$B131=""),"",MAX(0,I131*(1+INDEX('Annual Returns'!$B$4:$B$157,MATCH($A131+7,'Annual Returns'!$A$4:$A$157,0)))-Inputs!$B$2*Inputs!$B$3*(1+Inputs!$B$4)^7))</f>
        <v/>
      </c>
      <c r="K131" s="16">
        <f>IF(OR(9&gt;Inputs!$B$5,$B131=""),"",MAX(0,J131*(1+INDEX('Annual Returns'!$B$4:$B$157,MATCH($A131+8,'Annual Returns'!$A$4:$A$157,0)))-Inputs!$B$2*Inputs!$B$3*(1+Inputs!$B$4)^8))</f>
        <v/>
      </c>
      <c r="L131" s="16">
        <f>IF(OR(10&gt;Inputs!$B$5,$B131=""),"",MAX(0,K131*(1+INDEX('Annual Returns'!$B$4:$B$157,MATCH($A131+9,'Annual Returns'!$A$4:$A$157,0)))-Inputs!$B$2*Inputs!$B$3*(1+Inputs!$B$4)^9))</f>
        <v/>
      </c>
      <c r="M131" s="16">
        <f>IF(OR(11&gt;Inputs!$B$5,$B131=""),"",MAX(0,L131*(1+INDEX('Annual Returns'!$B$4:$B$157,MATCH($A131+10,'Annual Returns'!$A$4:$A$157,0)))-Inputs!$B$2*Inputs!$B$3*(1+Inputs!$B$4)^10))</f>
        <v/>
      </c>
      <c r="N131" s="16">
        <f>IF(OR(12&gt;Inputs!$B$5,$B131=""),"",MAX(0,M131*(1+INDEX('Annual Returns'!$B$4:$B$157,MATCH($A131+11,'Annual Returns'!$A$4:$A$157,0)))-Inputs!$B$2*Inputs!$B$3*(1+Inputs!$B$4)^11))</f>
        <v/>
      </c>
      <c r="O131" s="16">
        <f>IF(OR(13&gt;Inputs!$B$5,$B131=""),"",MAX(0,N131*(1+INDEX('Annual Returns'!$B$4:$B$157,MATCH($A131+12,'Annual Returns'!$A$4:$A$157,0)))-Inputs!$B$2*Inputs!$B$3*(1+Inputs!$B$4)^12))</f>
        <v/>
      </c>
      <c r="P131" s="16">
        <f>IF(OR(14&gt;Inputs!$B$5,$B131=""),"",MAX(0,O131*(1+INDEX('Annual Returns'!$B$4:$B$157,MATCH($A131+13,'Annual Returns'!$A$4:$A$157,0)))-Inputs!$B$2*Inputs!$B$3*(1+Inputs!$B$4)^13))</f>
        <v/>
      </c>
      <c r="Q131" s="16">
        <f>IF(OR(15&gt;Inputs!$B$5,$B131=""),"",MAX(0,P131*(1+INDEX('Annual Returns'!$B$4:$B$157,MATCH($A131+14,'Annual Returns'!$A$4:$A$157,0)))-Inputs!$B$2*Inputs!$B$3*(1+Inputs!$B$4)^14))</f>
        <v/>
      </c>
      <c r="R131" s="16">
        <f>IF(OR(16&gt;Inputs!$B$5,$B131=""),"",MAX(0,Q131*(1+INDEX('Annual Returns'!$B$4:$B$157,MATCH($A131+15,'Annual Returns'!$A$4:$A$157,0)))-Inputs!$B$2*Inputs!$B$3*(1+Inputs!$B$4)^15))</f>
        <v/>
      </c>
      <c r="S131" s="16">
        <f>IF(OR(17&gt;Inputs!$B$5,$B131=""),"",MAX(0,R131*(1+INDEX('Annual Returns'!$B$4:$B$157,MATCH($A131+16,'Annual Returns'!$A$4:$A$157,0)))-Inputs!$B$2*Inputs!$B$3*(1+Inputs!$B$4)^16))</f>
        <v/>
      </c>
      <c r="T131" s="16">
        <f>IF(OR(18&gt;Inputs!$B$5,$B131=""),"",MAX(0,S131*(1+INDEX('Annual Returns'!$B$4:$B$157,MATCH($A131+17,'Annual Returns'!$A$4:$A$157,0)))-Inputs!$B$2*Inputs!$B$3*(1+Inputs!$B$4)^17))</f>
        <v/>
      </c>
      <c r="U131" s="16">
        <f>IF(OR(19&gt;Inputs!$B$5,$B131=""),"",MAX(0,T131*(1+INDEX('Annual Returns'!$B$4:$B$157,MATCH($A131+18,'Annual Returns'!$A$4:$A$157,0)))-Inputs!$B$2*Inputs!$B$3*(1+Inputs!$B$4)^18))</f>
        <v/>
      </c>
      <c r="V131" s="16">
        <f>IF(OR(20&gt;Inputs!$B$5,$B131=""),"",MAX(0,U131*(1+INDEX('Annual Returns'!$B$4:$B$157,MATCH($A131+19,'Annual Returns'!$A$4:$A$157,0)))-Inputs!$B$2*Inputs!$B$3*(1+Inputs!$B$4)^19))</f>
        <v/>
      </c>
      <c r="W131" s="16">
        <f>IF(OR(21&gt;Inputs!$B$5,$B131=""),"",MAX(0,V131*(1+INDEX('Annual Returns'!$B$4:$B$157,MATCH($A131+20,'Annual Returns'!$A$4:$A$157,0)))-Inputs!$B$2*Inputs!$B$3*(1+Inputs!$B$4)^20))</f>
        <v/>
      </c>
      <c r="X131" s="16">
        <f>IF(OR(22&gt;Inputs!$B$5,$B131=""),"",MAX(0,W131*(1+INDEX('Annual Returns'!$B$4:$B$157,MATCH($A131+21,'Annual Returns'!$A$4:$A$157,0)))-Inputs!$B$2*Inputs!$B$3*(1+Inputs!$B$4)^21))</f>
        <v/>
      </c>
      <c r="Y131" s="16">
        <f>IF(OR(23&gt;Inputs!$B$5,$B131=""),"",MAX(0,X131*(1+INDEX('Annual Returns'!$B$4:$B$157,MATCH($A131+22,'Annual Returns'!$A$4:$A$157,0)))-Inputs!$B$2*Inputs!$B$3*(1+Inputs!$B$4)^22))</f>
        <v/>
      </c>
      <c r="Z131" s="16">
        <f>IF(OR(24&gt;Inputs!$B$5,$B131=""),"",MAX(0,Y131*(1+INDEX('Annual Returns'!$B$4:$B$157,MATCH($A131+23,'Annual Returns'!$A$4:$A$157,0)))-Inputs!$B$2*Inputs!$B$3*(1+Inputs!$B$4)^23))</f>
        <v/>
      </c>
      <c r="AA131" s="16">
        <f>IF(OR(25&gt;Inputs!$B$5,$B131=""),"",MAX(0,Z131*(1+INDEX('Annual Returns'!$B$4:$B$157,MATCH($A131+24,'Annual Returns'!$A$4:$A$157,0)))-Inputs!$B$2*Inputs!$B$3*(1+Inputs!$B$4)^24))</f>
        <v/>
      </c>
      <c r="AB131" s="16">
        <f>IF(OR(26&gt;Inputs!$B$5,$B131=""),"",MAX(0,AA131*(1+INDEX('Annual Returns'!$B$4:$B$157,MATCH($A131+25,'Annual Returns'!$A$4:$A$157,0)))-Inputs!$B$2*Inputs!$B$3*(1+Inputs!$B$4)^25))</f>
        <v/>
      </c>
      <c r="AC131" s="16">
        <f>IF(OR(27&gt;Inputs!$B$5,$B131=""),"",MAX(0,AB131*(1+INDEX('Annual Returns'!$B$4:$B$157,MATCH($A131+26,'Annual Returns'!$A$4:$A$157,0)))-Inputs!$B$2*Inputs!$B$3*(1+Inputs!$B$4)^26))</f>
        <v/>
      </c>
      <c r="AD131" s="16">
        <f>IF(OR(28&gt;Inputs!$B$5,$B131=""),"",MAX(0,AC131*(1+INDEX('Annual Returns'!$B$4:$B$157,MATCH($A131+27,'Annual Returns'!$A$4:$A$157,0)))-Inputs!$B$2*Inputs!$B$3*(1+Inputs!$B$4)^27))</f>
        <v/>
      </c>
      <c r="AE131" s="16">
        <f>IF(OR(29&gt;Inputs!$B$5,$B131=""),"",MAX(0,AD131*(1+INDEX('Annual Returns'!$B$4:$B$157,MATCH($A131+28,'Annual Returns'!$A$4:$A$157,0)))-Inputs!$B$2*Inputs!$B$3*(1+Inputs!$B$4)^28))</f>
        <v/>
      </c>
      <c r="AF131" s="16">
        <f>IF(OR(30&gt;Inputs!$B$5,$B131=""),"",MAX(0,AE131*(1+INDEX('Annual Returns'!$B$4:$B$157,MATCH($A131+29,'Annual Returns'!$A$4:$A$157,0)))-Inputs!$B$2*Inputs!$B$3*(1+Inputs!$B$4)^29))</f>
        <v/>
      </c>
      <c r="AG131" s="16">
        <f>IF(OR(31&gt;Inputs!$B$5,$B131=""),"",MAX(0,AF131*(1+INDEX('Annual Returns'!$B$4:$B$157,MATCH($A131+30,'Annual Returns'!$A$4:$A$157,0)))-Inputs!$B$2*Inputs!$B$3*(1+Inputs!$B$4)^30))</f>
        <v/>
      </c>
      <c r="AH131" s="16">
        <f>IF(OR(32&gt;Inputs!$B$5,$B131=""),"",MAX(0,AG131*(1+INDEX('Annual Returns'!$B$4:$B$157,MATCH($A131+31,'Annual Returns'!$A$4:$A$157,0)))-Inputs!$B$2*Inputs!$B$3*(1+Inputs!$B$4)^31))</f>
        <v/>
      </c>
      <c r="AI131" s="16">
        <f>IF(OR(33&gt;Inputs!$B$5,$B131=""),"",MAX(0,AH131*(1+INDEX('Annual Returns'!$B$4:$B$157,MATCH($A131+32,'Annual Returns'!$A$4:$A$157,0)))-Inputs!$B$2*Inputs!$B$3*(1+Inputs!$B$4)^32))</f>
        <v/>
      </c>
      <c r="AJ131" s="16">
        <f>IF(OR(34&gt;Inputs!$B$5,$B131=""),"",MAX(0,AI131*(1+INDEX('Annual Returns'!$B$4:$B$157,MATCH($A131+33,'Annual Returns'!$A$4:$A$157,0)))-Inputs!$B$2*Inputs!$B$3*(1+Inputs!$B$4)^33))</f>
        <v/>
      </c>
      <c r="AK131" s="16">
        <f>IF(OR(35&gt;Inputs!$B$5,$B131=""),"",MAX(0,AJ131*(1+INDEX('Annual Returns'!$B$4:$B$157,MATCH($A131+34,'Annual Returns'!$A$4:$A$157,0)))-Inputs!$B$2*Inputs!$B$3*(1+Inputs!$B$4)^34))</f>
        <v/>
      </c>
      <c r="AL131" s="16">
        <f>IF(OR(36&gt;Inputs!$B$5,$B131=""),"",MAX(0,AK131*(1+INDEX('Annual Returns'!$B$4:$B$157,MATCH($A131+35,'Annual Returns'!$A$4:$A$157,0)))-Inputs!$B$2*Inputs!$B$3*(1+Inputs!$B$4)^35))</f>
        <v/>
      </c>
      <c r="AM131" s="16">
        <f>IF(OR(37&gt;Inputs!$B$5,$B131=""),"",MAX(0,AL131*(1+INDEX('Annual Returns'!$B$4:$B$157,MATCH($A131+36,'Annual Returns'!$A$4:$A$157,0)))-Inputs!$B$2*Inputs!$B$3*(1+Inputs!$B$4)^36))</f>
        <v/>
      </c>
      <c r="AN131" s="16">
        <f>IF(OR(38&gt;Inputs!$B$5,$B131=""),"",MAX(0,AM131*(1+INDEX('Annual Returns'!$B$4:$B$157,MATCH($A131+37,'Annual Returns'!$A$4:$A$157,0)))-Inputs!$B$2*Inputs!$B$3*(1+Inputs!$B$4)^37))</f>
        <v/>
      </c>
      <c r="AO131" s="16">
        <f>IF(OR(39&gt;Inputs!$B$5,$B131=""),"",MAX(0,AN131*(1+INDEX('Annual Returns'!$B$4:$B$157,MATCH($A131+38,'Annual Returns'!$A$4:$A$157,0)))-Inputs!$B$2*Inputs!$B$3*(1+Inputs!$B$4)^38))</f>
        <v/>
      </c>
      <c r="AP131" s="16">
        <f>IF(OR(40&gt;Inputs!$B$5,$B131=""),"",MAX(0,AO131*(1+INDEX('Annual Returns'!$B$4:$B$157,MATCH($A131+39,'Annual Returns'!$A$4:$A$157,0)))-Inputs!$B$2*Inputs!$B$3*(1+Inputs!$B$4)^39))</f>
        <v/>
      </c>
      <c r="AQ131" s="16">
        <f>IF(OR(41&gt;Inputs!$B$5,$B131=""),"",MAX(0,AP131*(1+INDEX('Annual Returns'!$B$4:$B$157,MATCH($A131+40,'Annual Returns'!$A$4:$A$157,0)))-Inputs!$B$2*Inputs!$B$3*(1+Inputs!$B$4)^40))</f>
        <v/>
      </c>
      <c r="AR131" s="16">
        <f>IF(OR(42&gt;Inputs!$B$5,$B131=""),"",MAX(0,AQ131*(1+INDEX('Annual Returns'!$B$4:$B$157,MATCH($A131+41,'Annual Returns'!$A$4:$A$157,0)))-Inputs!$B$2*Inputs!$B$3*(1+Inputs!$B$4)^41))</f>
        <v/>
      </c>
      <c r="AS131" s="16">
        <f>IF(OR(43&gt;Inputs!$B$5,$B131=""),"",MAX(0,AR131*(1+INDEX('Annual Returns'!$B$4:$B$157,MATCH($A131+42,'Annual Returns'!$A$4:$A$157,0)))-Inputs!$B$2*Inputs!$B$3*(1+Inputs!$B$4)^42))</f>
        <v/>
      </c>
      <c r="AT131" s="16">
        <f>IF(OR(44&gt;Inputs!$B$5,$B131=""),"",MAX(0,AS131*(1+INDEX('Annual Returns'!$B$4:$B$157,MATCH($A131+43,'Annual Returns'!$A$4:$A$157,0)))-Inputs!$B$2*Inputs!$B$3*(1+Inputs!$B$4)^43))</f>
        <v/>
      </c>
      <c r="AU131" s="16">
        <f>IF(OR(45&gt;Inputs!$B$5,$B131=""),"",MAX(0,AT131*(1+INDEX('Annual Returns'!$B$4:$B$157,MATCH($A131+44,'Annual Returns'!$A$4:$A$157,0)))-Inputs!$B$2*Inputs!$B$3*(1+Inputs!$B$4)^44))</f>
        <v/>
      </c>
      <c r="AV131" s="16">
        <f>IF(OR(46&gt;Inputs!$B$5,$B131=""),"",MAX(0,AU131*(1+INDEX('Annual Returns'!$B$4:$B$157,MATCH($A131+45,'Annual Returns'!$A$4:$A$157,0)))-Inputs!$B$2*Inputs!$B$3*(1+Inputs!$B$4)^45))</f>
        <v/>
      </c>
      <c r="AW131" s="16">
        <f>IF(OR(47&gt;Inputs!$B$5,$B131=""),"",MAX(0,AV131*(1+INDEX('Annual Returns'!$B$4:$B$157,MATCH($A131+46,'Annual Returns'!$A$4:$A$157,0)))-Inputs!$B$2*Inputs!$B$3*(1+Inputs!$B$4)^46))</f>
        <v/>
      </c>
      <c r="AX131" s="16">
        <f>IF(OR(48&gt;Inputs!$B$5,$B131=""),"",MAX(0,AW131*(1+INDEX('Annual Returns'!$B$4:$B$157,MATCH($A131+47,'Annual Returns'!$A$4:$A$157,0)))-Inputs!$B$2*Inputs!$B$3*(1+Inputs!$B$4)^47))</f>
        <v/>
      </c>
      <c r="AY131" s="16">
        <f>IF(OR(49&gt;Inputs!$B$5,$B131=""),"",MAX(0,AX131*(1+INDEX('Annual Returns'!$B$4:$B$157,MATCH($A131+48,'Annual Returns'!$A$4:$A$157,0)))-Inputs!$B$2*Inputs!$B$3*(1+Inputs!$B$4)^48))</f>
        <v/>
      </c>
      <c r="AZ131" s="16">
        <f>IF(OR(50&gt;Inputs!$B$5,$B131=""),"",MAX(0,AY131*(1+INDEX('Annual Returns'!$B$4:$B$157,MATCH($A131+49,'Annual Returns'!$A$4:$A$157,0)))-Inputs!$B$2*Inputs!$B$3*(1+Inputs!$B$4)^49))</f>
        <v/>
      </c>
      <c r="BA131" s="16">
        <f>IF(B131="","",INDEX(C131:AZ131,Inputs!$B$5))</f>
        <v/>
      </c>
      <c r="BB131">
        <f>IF(BA131="","",IF(BA131&gt;0,1,0))</f>
        <v/>
      </c>
      <c r="BC131">
        <f>IF(BB131="","",IF(BB131=1,"",MATCH(0,C131:AZ131,0)))</f>
        <v/>
      </c>
    </row>
    <row r="132">
      <c r="A132" t="n">
        <v>2000</v>
      </c>
      <c r="B132" s="16">
        <f>IF(OR($A132+Inputs!$B$5-1&gt;Inputs!$B$7,Inputs!$B$5&gt;50),"",Inputs!$B$2)</f>
        <v/>
      </c>
      <c r="C132" s="16">
        <f>IF(OR(1&gt;Inputs!$B$5,$B132=""),"",MAX(0,B132*(1+INDEX('Annual Returns'!$B$4:$B$157,MATCH($A132+0,'Annual Returns'!$A$4:$A$157,0)))-Inputs!$B$2*Inputs!$B$3*(1+Inputs!$B$4)^0))</f>
        <v/>
      </c>
      <c r="D132" s="16">
        <f>IF(OR(2&gt;Inputs!$B$5,$B132=""),"",MAX(0,C132*(1+INDEX('Annual Returns'!$B$4:$B$157,MATCH($A132+1,'Annual Returns'!$A$4:$A$157,0)))-Inputs!$B$2*Inputs!$B$3*(1+Inputs!$B$4)^1))</f>
        <v/>
      </c>
      <c r="E132" s="16">
        <f>IF(OR(3&gt;Inputs!$B$5,$B132=""),"",MAX(0,D132*(1+INDEX('Annual Returns'!$B$4:$B$157,MATCH($A132+2,'Annual Returns'!$A$4:$A$157,0)))-Inputs!$B$2*Inputs!$B$3*(1+Inputs!$B$4)^2))</f>
        <v/>
      </c>
      <c r="F132" s="16">
        <f>IF(OR(4&gt;Inputs!$B$5,$B132=""),"",MAX(0,E132*(1+INDEX('Annual Returns'!$B$4:$B$157,MATCH($A132+3,'Annual Returns'!$A$4:$A$157,0)))-Inputs!$B$2*Inputs!$B$3*(1+Inputs!$B$4)^3))</f>
        <v/>
      </c>
      <c r="G132" s="16">
        <f>IF(OR(5&gt;Inputs!$B$5,$B132=""),"",MAX(0,F132*(1+INDEX('Annual Returns'!$B$4:$B$157,MATCH($A132+4,'Annual Returns'!$A$4:$A$157,0)))-Inputs!$B$2*Inputs!$B$3*(1+Inputs!$B$4)^4))</f>
        <v/>
      </c>
      <c r="H132" s="16">
        <f>IF(OR(6&gt;Inputs!$B$5,$B132=""),"",MAX(0,G132*(1+INDEX('Annual Returns'!$B$4:$B$157,MATCH($A132+5,'Annual Returns'!$A$4:$A$157,0)))-Inputs!$B$2*Inputs!$B$3*(1+Inputs!$B$4)^5))</f>
        <v/>
      </c>
      <c r="I132" s="16">
        <f>IF(OR(7&gt;Inputs!$B$5,$B132=""),"",MAX(0,H132*(1+INDEX('Annual Returns'!$B$4:$B$157,MATCH($A132+6,'Annual Returns'!$A$4:$A$157,0)))-Inputs!$B$2*Inputs!$B$3*(1+Inputs!$B$4)^6))</f>
        <v/>
      </c>
      <c r="J132" s="16">
        <f>IF(OR(8&gt;Inputs!$B$5,$B132=""),"",MAX(0,I132*(1+INDEX('Annual Returns'!$B$4:$B$157,MATCH($A132+7,'Annual Returns'!$A$4:$A$157,0)))-Inputs!$B$2*Inputs!$B$3*(1+Inputs!$B$4)^7))</f>
        <v/>
      </c>
      <c r="K132" s="16">
        <f>IF(OR(9&gt;Inputs!$B$5,$B132=""),"",MAX(0,J132*(1+INDEX('Annual Returns'!$B$4:$B$157,MATCH($A132+8,'Annual Returns'!$A$4:$A$157,0)))-Inputs!$B$2*Inputs!$B$3*(1+Inputs!$B$4)^8))</f>
        <v/>
      </c>
      <c r="L132" s="16">
        <f>IF(OR(10&gt;Inputs!$B$5,$B132=""),"",MAX(0,K132*(1+INDEX('Annual Returns'!$B$4:$B$157,MATCH($A132+9,'Annual Returns'!$A$4:$A$157,0)))-Inputs!$B$2*Inputs!$B$3*(1+Inputs!$B$4)^9))</f>
        <v/>
      </c>
      <c r="M132" s="16">
        <f>IF(OR(11&gt;Inputs!$B$5,$B132=""),"",MAX(0,L132*(1+INDEX('Annual Returns'!$B$4:$B$157,MATCH($A132+10,'Annual Returns'!$A$4:$A$157,0)))-Inputs!$B$2*Inputs!$B$3*(1+Inputs!$B$4)^10))</f>
        <v/>
      </c>
      <c r="N132" s="16">
        <f>IF(OR(12&gt;Inputs!$B$5,$B132=""),"",MAX(0,M132*(1+INDEX('Annual Returns'!$B$4:$B$157,MATCH($A132+11,'Annual Returns'!$A$4:$A$157,0)))-Inputs!$B$2*Inputs!$B$3*(1+Inputs!$B$4)^11))</f>
        <v/>
      </c>
      <c r="O132" s="16">
        <f>IF(OR(13&gt;Inputs!$B$5,$B132=""),"",MAX(0,N132*(1+INDEX('Annual Returns'!$B$4:$B$157,MATCH($A132+12,'Annual Returns'!$A$4:$A$157,0)))-Inputs!$B$2*Inputs!$B$3*(1+Inputs!$B$4)^12))</f>
        <v/>
      </c>
      <c r="P132" s="16">
        <f>IF(OR(14&gt;Inputs!$B$5,$B132=""),"",MAX(0,O132*(1+INDEX('Annual Returns'!$B$4:$B$157,MATCH($A132+13,'Annual Returns'!$A$4:$A$157,0)))-Inputs!$B$2*Inputs!$B$3*(1+Inputs!$B$4)^13))</f>
        <v/>
      </c>
      <c r="Q132" s="16">
        <f>IF(OR(15&gt;Inputs!$B$5,$B132=""),"",MAX(0,P132*(1+INDEX('Annual Returns'!$B$4:$B$157,MATCH($A132+14,'Annual Returns'!$A$4:$A$157,0)))-Inputs!$B$2*Inputs!$B$3*(1+Inputs!$B$4)^14))</f>
        <v/>
      </c>
      <c r="R132" s="16">
        <f>IF(OR(16&gt;Inputs!$B$5,$B132=""),"",MAX(0,Q132*(1+INDEX('Annual Returns'!$B$4:$B$157,MATCH($A132+15,'Annual Returns'!$A$4:$A$157,0)))-Inputs!$B$2*Inputs!$B$3*(1+Inputs!$B$4)^15))</f>
        <v/>
      </c>
      <c r="S132" s="16">
        <f>IF(OR(17&gt;Inputs!$B$5,$B132=""),"",MAX(0,R132*(1+INDEX('Annual Returns'!$B$4:$B$157,MATCH($A132+16,'Annual Returns'!$A$4:$A$157,0)))-Inputs!$B$2*Inputs!$B$3*(1+Inputs!$B$4)^16))</f>
        <v/>
      </c>
      <c r="T132" s="16">
        <f>IF(OR(18&gt;Inputs!$B$5,$B132=""),"",MAX(0,S132*(1+INDEX('Annual Returns'!$B$4:$B$157,MATCH($A132+17,'Annual Returns'!$A$4:$A$157,0)))-Inputs!$B$2*Inputs!$B$3*(1+Inputs!$B$4)^17))</f>
        <v/>
      </c>
      <c r="U132" s="16">
        <f>IF(OR(19&gt;Inputs!$B$5,$B132=""),"",MAX(0,T132*(1+INDEX('Annual Returns'!$B$4:$B$157,MATCH($A132+18,'Annual Returns'!$A$4:$A$157,0)))-Inputs!$B$2*Inputs!$B$3*(1+Inputs!$B$4)^18))</f>
        <v/>
      </c>
      <c r="V132" s="16">
        <f>IF(OR(20&gt;Inputs!$B$5,$B132=""),"",MAX(0,U132*(1+INDEX('Annual Returns'!$B$4:$B$157,MATCH($A132+19,'Annual Returns'!$A$4:$A$157,0)))-Inputs!$B$2*Inputs!$B$3*(1+Inputs!$B$4)^19))</f>
        <v/>
      </c>
      <c r="W132" s="16">
        <f>IF(OR(21&gt;Inputs!$B$5,$B132=""),"",MAX(0,V132*(1+INDEX('Annual Returns'!$B$4:$B$157,MATCH($A132+20,'Annual Returns'!$A$4:$A$157,0)))-Inputs!$B$2*Inputs!$B$3*(1+Inputs!$B$4)^20))</f>
        <v/>
      </c>
      <c r="X132" s="16">
        <f>IF(OR(22&gt;Inputs!$B$5,$B132=""),"",MAX(0,W132*(1+INDEX('Annual Returns'!$B$4:$B$157,MATCH($A132+21,'Annual Returns'!$A$4:$A$157,0)))-Inputs!$B$2*Inputs!$B$3*(1+Inputs!$B$4)^21))</f>
        <v/>
      </c>
      <c r="Y132" s="16">
        <f>IF(OR(23&gt;Inputs!$B$5,$B132=""),"",MAX(0,X132*(1+INDEX('Annual Returns'!$B$4:$B$157,MATCH($A132+22,'Annual Returns'!$A$4:$A$157,0)))-Inputs!$B$2*Inputs!$B$3*(1+Inputs!$B$4)^22))</f>
        <v/>
      </c>
      <c r="Z132" s="16">
        <f>IF(OR(24&gt;Inputs!$B$5,$B132=""),"",MAX(0,Y132*(1+INDEX('Annual Returns'!$B$4:$B$157,MATCH($A132+23,'Annual Returns'!$A$4:$A$157,0)))-Inputs!$B$2*Inputs!$B$3*(1+Inputs!$B$4)^23))</f>
        <v/>
      </c>
      <c r="AA132" s="16">
        <f>IF(OR(25&gt;Inputs!$B$5,$B132=""),"",MAX(0,Z132*(1+INDEX('Annual Returns'!$B$4:$B$157,MATCH($A132+24,'Annual Returns'!$A$4:$A$157,0)))-Inputs!$B$2*Inputs!$B$3*(1+Inputs!$B$4)^24))</f>
        <v/>
      </c>
      <c r="AB132" s="16">
        <f>IF(OR(26&gt;Inputs!$B$5,$B132=""),"",MAX(0,AA132*(1+INDEX('Annual Returns'!$B$4:$B$157,MATCH($A132+25,'Annual Returns'!$A$4:$A$157,0)))-Inputs!$B$2*Inputs!$B$3*(1+Inputs!$B$4)^25))</f>
        <v/>
      </c>
      <c r="AC132" s="16">
        <f>IF(OR(27&gt;Inputs!$B$5,$B132=""),"",MAX(0,AB132*(1+INDEX('Annual Returns'!$B$4:$B$157,MATCH($A132+26,'Annual Returns'!$A$4:$A$157,0)))-Inputs!$B$2*Inputs!$B$3*(1+Inputs!$B$4)^26))</f>
        <v/>
      </c>
      <c r="AD132" s="16">
        <f>IF(OR(28&gt;Inputs!$B$5,$B132=""),"",MAX(0,AC132*(1+INDEX('Annual Returns'!$B$4:$B$157,MATCH($A132+27,'Annual Returns'!$A$4:$A$157,0)))-Inputs!$B$2*Inputs!$B$3*(1+Inputs!$B$4)^27))</f>
        <v/>
      </c>
      <c r="AE132" s="16">
        <f>IF(OR(29&gt;Inputs!$B$5,$B132=""),"",MAX(0,AD132*(1+INDEX('Annual Returns'!$B$4:$B$157,MATCH($A132+28,'Annual Returns'!$A$4:$A$157,0)))-Inputs!$B$2*Inputs!$B$3*(1+Inputs!$B$4)^28))</f>
        <v/>
      </c>
      <c r="AF132" s="16">
        <f>IF(OR(30&gt;Inputs!$B$5,$B132=""),"",MAX(0,AE132*(1+INDEX('Annual Returns'!$B$4:$B$157,MATCH($A132+29,'Annual Returns'!$A$4:$A$157,0)))-Inputs!$B$2*Inputs!$B$3*(1+Inputs!$B$4)^29))</f>
        <v/>
      </c>
      <c r="AG132" s="16">
        <f>IF(OR(31&gt;Inputs!$B$5,$B132=""),"",MAX(0,AF132*(1+INDEX('Annual Returns'!$B$4:$B$157,MATCH($A132+30,'Annual Returns'!$A$4:$A$157,0)))-Inputs!$B$2*Inputs!$B$3*(1+Inputs!$B$4)^30))</f>
        <v/>
      </c>
      <c r="AH132" s="16">
        <f>IF(OR(32&gt;Inputs!$B$5,$B132=""),"",MAX(0,AG132*(1+INDEX('Annual Returns'!$B$4:$B$157,MATCH($A132+31,'Annual Returns'!$A$4:$A$157,0)))-Inputs!$B$2*Inputs!$B$3*(1+Inputs!$B$4)^31))</f>
        <v/>
      </c>
      <c r="AI132" s="16">
        <f>IF(OR(33&gt;Inputs!$B$5,$B132=""),"",MAX(0,AH132*(1+INDEX('Annual Returns'!$B$4:$B$157,MATCH($A132+32,'Annual Returns'!$A$4:$A$157,0)))-Inputs!$B$2*Inputs!$B$3*(1+Inputs!$B$4)^32))</f>
        <v/>
      </c>
      <c r="AJ132" s="16">
        <f>IF(OR(34&gt;Inputs!$B$5,$B132=""),"",MAX(0,AI132*(1+INDEX('Annual Returns'!$B$4:$B$157,MATCH($A132+33,'Annual Returns'!$A$4:$A$157,0)))-Inputs!$B$2*Inputs!$B$3*(1+Inputs!$B$4)^33))</f>
        <v/>
      </c>
      <c r="AK132" s="16">
        <f>IF(OR(35&gt;Inputs!$B$5,$B132=""),"",MAX(0,AJ132*(1+INDEX('Annual Returns'!$B$4:$B$157,MATCH($A132+34,'Annual Returns'!$A$4:$A$157,0)))-Inputs!$B$2*Inputs!$B$3*(1+Inputs!$B$4)^34))</f>
        <v/>
      </c>
      <c r="AL132" s="16">
        <f>IF(OR(36&gt;Inputs!$B$5,$B132=""),"",MAX(0,AK132*(1+INDEX('Annual Returns'!$B$4:$B$157,MATCH($A132+35,'Annual Returns'!$A$4:$A$157,0)))-Inputs!$B$2*Inputs!$B$3*(1+Inputs!$B$4)^35))</f>
        <v/>
      </c>
      <c r="AM132" s="16">
        <f>IF(OR(37&gt;Inputs!$B$5,$B132=""),"",MAX(0,AL132*(1+INDEX('Annual Returns'!$B$4:$B$157,MATCH($A132+36,'Annual Returns'!$A$4:$A$157,0)))-Inputs!$B$2*Inputs!$B$3*(1+Inputs!$B$4)^36))</f>
        <v/>
      </c>
      <c r="AN132" s="16">
        <f>IF(OR(38&gt;Inputs!$B$5,$B132=""),"",MAX(0,AM132*(1+INDEX('Annual Returns'!$B$4:$B$157,MATCH($A132+37,'Annual Returns'!$A$4:$A$157,0)))-Inputs!$B$2*Inputs!$B$3*(1+Inputs!$B$4)^37))</f>
        <v/>
      </c>
      <c r="AO132" s="16">
        <f>IF(OR(39&gt;Inputs!$B$5,$B132=""),"",MAX(0,AN132*(1+INDEX('Annual Returns'!$B$4:$B$157,MATCH($A132+38,'Annual Returns'!$A$4:$A$157,0)))-Inputs!$B$2*Inputs!$B$3*(1+Inputs!$B$4)^38))</f>
        <v/>
      </c>
      <c r="AP132" s="16">
        <f>IF(OR(40&gt;Inputs!$B$5,$B132=""),"",MAX(0,AO132*(1+INDEX('Annual Returns'!$B$4:$B$157,MATCH($A132+39,'Annual Returns'!$A$4:$A$157,0)))-Inputs!$B$2*Inputs!$B$3*(1+Inputs!$B$4)^39))</f>
        <v/>
      </c>
      <c r="AQ132" s="16">
        <f>IF(OR(41&gt;Inputs!$B$5,$B132=""),"",MAX(0,AP132*(1+INDEX('Annual Returns'!$B$4:$B$157,MATCH($A132+40,'Annual Returns'!$A$4:$A$157,0)))-Inputs!$B$2*Inputs!$B$3*(1+Inputs!$B$4)^40))</f>
        <v/>
      </c>
      <c r="AR132" s="16">
        <f>IF(OR(42&gt;Inputs!$B$5,$B132=""),"",MAX(0,AQ132*(1+INDEX('Annual Returns'!$B$4:$B$157,MATCH($A132+41,'Annual Returns'!$A$4:$A$157,0)))-Inputs!$B$2*Inputs!$B$3*(1+Inputs!$B$4)^41))</f>
        <v/>
      </c>
      <c r="AS132" s="16">
        <f>IF(OR(43&gt;Inputs!$B$5,$B132=""),"",MAX(0,AR132*(1+INDEX('Annual Returns'!$B$4:$B$157,MATCH($A132+42,'Annual Returns'!$A$4:$A$157,0)))-Inputs!$B$2*Inputs!$B$3*(1+Inputs!$B$4)^42))</f>
        <v/>
      </c>
      <c r="AT132" s="16">
        <f>IF(OR(44&gt;Inputs!$B$5,$B132=""),"",MAX(0,AS132*(1+INDEX('Annual Returns'!$B$4:$B$157,MATCH($A132+43,'Annual Returns'!$A$4:$A$157,0)))-Inputs!$B$2*Inputs!$B$3*(1+Inputs!$B$4)^43))</f>
        <v/>
      </c>
      <c r="AU132" s="16">
        <f>IF(OR(45&gt;Inputs!$B$5,$B132=""),"",MAX(0,AT132*(1+INDEX('Annual Returns'!$B$4:$B$157,MATCH($A132+44,'Annual Returns'!$A$4:$A$157,0)))-Inputs!$B$2*Inputs!$B$3*(1+Inputs!$B$4)^44))</f>
        <v/>
      </c>
      <c r="AV132" s="16">
        <f>IF(OR(46&gt;Inputs!$B$5,$B132=""),"",MAX(0,AU132*(1+INDEX('Annual Returns'!$B$4:$B$157,MATCH($A132+45,'Annual Returns'!$A$4:$A$157,0)))-Inputs!$B$2*Inputs!$B$3*(1+Inputs!$B$4)^45))</f>
        <v/>
      </c>
      <c r="AW132" s="16">
        <f>IF(OR(47&gt;Inputs!$B$5,$B132=""),"",MAX(0,AV132*(1+INDEX('Annual Returns'!$B$4:$B$157,MATCH($A132+46,'Annual Returns'!$A$4:$A$157,0)))-Inputs!$B$2*Inputs!$B$3*(1+Inputs!$B$4)^46))</f>
        <v/>
      </c>
      <c r="AX132" s="16">
        <f>IF(OR(48&gt;Inputs!$B$5,$B132=""),"",MAX(0,AW132*(1+INDEX('Annual Returns'!$B$4:$B$157,MATCH($A132+47,'Annual Returns'!$A$4:$A$157,0)))-Inputs!$B$2*Inputs!$B$3*(1+Inputs!$B$4)^47))</f>
        <v/>
      </c>
      <c r="AY132" s="16">
        <f>IF(OR(49&gt;Inputs!$B$5,$B132=""),"",MAX(0,AX132*(1+INDEX('Annual Returns'!$B$4:$B$157,MATCH($A132+48,'Annual Returns'!$A$4:$A$157,0)))-Inputs!$B$2*Inputs!$B$3*(1+Inputs!$B$4)^48))</f>
        <v/>
      </c>
      <c r="AZ132" s="16">
        <f>IF(OR(50&gt;Inputs!$B$5,$B132=""),"",MAX(0,AY132*(1+INDEX('Annual Returns'!$B$4:$B$157,MATCH($A132+49,'Annual Returns'!$A$4:$A$157,0)))-Inputs!$B$2*Inputs!$B$3*(1+Inputs!$B$4)^49))</f>
        <v/>
      </c>
      <c r="BA132" s="16">
        <f>IF(B132="","",INDEX(C132:AZ132,Inputs!$B$5))</f>
        <v/>
      </c>
      <c r="BB132">
        <f>IF(BA132="","",IF(BA132&gt;0,1,0))</f>
        <v/>
      </c>
      <c r="BC132">
        <f>IF(BB132="","",IF(BB132=1,"",MATCH(0,C132:AZ132,0)))</f>
        <v/>
      </c>
    </row>
    <row r="133">
      <c r="A133" t="n">
        <v>2001</v>
      </c>
      <c r="B133" s="16">
        <f>IF(OR($A133+Inputs!$B$5-1&gt;Inputs!$B$7,Inputs!$B$5&gt;50),"",Inputs!$B$2)</f>
        <v/>
      </c>
      <c r="C133" s="16">
        <f>IF(OR(1&gt;Inputs!$B$5,$B133=""),"",MAX(0,B133*(1+INDEX('Annual Returns'!$B$4:$B$157,MATCH($A133+0,'Annual Returns'!$A$4:$A$157,0)))-Inputs!$B$2*Inputs!$B$3*(1+Inputs!$B$4)^0))</f>
        <v/>
      </c>
      <c r="D133" s="16">
        <f>IF(OR(2&gt;Inputs!$B$5,$B133=""),"",MAX(0,C133*(1+INDEX('Annual Returns'!$B$4:$B$157,MATCH($A133+1,'Annual Returns'!$A$4:$A$157,0)))-Inputs!$B$2*Inputs!$B$3*(1+Inputs!$B$4)^1))</f>
        <v/>
      </c>
      <c r="E133" s="16">
        <f>IF(OR(3&gt;Inputs!$B$5,$B133=""),"",MAX(0,D133*(1+INDEX('Annual Returns'!$B$4:$B$157,MATCH($A133+2,'Annual Returns'!$A$4:$A$157,0)))-Inputs!$B$2*Inputs!$B$3*(1+Inputs!$B$4)^2))</f>
        <v/>
      </c>
      <c r="F133" s="16">
        <f>IF(OR(4&gt;Inputs!$B$5,$B133=""),"",MAX(0,E133*(1+INDEX('Annual Returns'!$B$4:$B$157,MATCH($A133+3,'Annual Returns'!$A$4:$A$157,0)))-Inputs!$B$2*Inputs!$B$3*(1+Inputs!$B$4)^3))</f>
        <v/>
      </c>
      <c r="G133" s="16">
        <f>IF(OR(5&gt;Inputs!$B$5,$B133=""),"",MAX(0,F133*(1+INDEX('Annual Returns'!$B$4:$B$157,MATCH($A133+4,'Annual Returns'!$A$4:$A$157,0)))-Inputs!$B$2*Inputs!$B$3*(1+Inputs!$B$4)^4))</f>
        <v/>
      </c>
      <c r="H133" s="16">
        <f>IF(OR(6&gt;Inputs!$B$5,$B133=""),"",MAX(0,G133*(1+INDEX('Annual Returns'!$B$4:$B$157,MATCH($A133+5,'Annual Returns'!$A$4:$A$157,0)))-Inputs!$B$2*Inputs!$B$3*(1+Inputs!$B$4)^5))</f>
        <v/>
      </c>
      <c r="I133" s="16">
        <f>IF(OR(7&gt;Inputs!$B$5,$B133=""),"",MAX(0,H133*(1+INDEX('Annual Returns'!$B$4:$B$157,MATCH($A133+6,'Annual Returns'!$A$4:$A$157,0)))-Inputs!$B$2*Inputs!$B$3*(1+Inputs!$B$4)^6))</f>
        <v/>
      </c>
      <c r="J133" s="16">
        <f>IF(OR(8&gt;Inputs!$B$5,$B133=""),"",MAX(0,I133*(1+INDEX('Annual Returns'!$B$4:$B$157,MATCH($A133+7,'Annual Returns'!$A$4:$A$157,0)))-Inputs!$B$2*Inputs!$B$3*(1+Inputs!$B$4)^7))</f>
        <v/>
      </c>
      <c r="K133" s="16">
        <f>IF(OR(9&gt;Inputs!$B$5,$B133=""),"",MAX(0,J133*(1+INDEX('Annual Returns'!$B$4:$B$157,MATCH($A133+8,'Annual Returns'!$A$4:$A$157,0)))-Inputs!$B$2*Inputs!$B$3*(1+Inputs!$B$4)^8))</f>
        <v/>
      </c>
      <c r="L133" s="16">
        <f>IF(OR(10&gt;Inputs!$B$5,$B133=""),"",MAX(0,K133*(1+INDEX('Annual Returns'!$B$4:$B$157,MATCH($A133+9,'Annual Returns'!$A$4:$A$157,0)))-Inputs!$B$2*Inputs!$B$3*(1+Inputs!$B$4)^9))</f>
        <v/>
      </c>
      <c r="M133" s="16">
        <f>IF(OR(11&gt;Inputs!$B$5,$B133=""),"",MAX(0,L133*(1+INDEX('Annual Returns'!$B$4:$B$157,MATCH($A133+10,'Annual Returns'!$A$4:$A$157,0)))-Inputs!$B$2*Inputs!$B$3*(1+Inputs!$B$4)^10))</f>
        <v/>
      </c>
      <c r="N133" s="16">
        <f>IF(OR(12&gt;Inputs!$B$5,$B133=""),"",MAX(0,M133*(1+INDEX('Annual Returns'!$B$4:$B$157,MATCH($A133+11,'Annual Returns'!$A$4:$A$157,0)))-Inputs!$B$2*Inputs!$B$3*(1+Inputs!$B$4)^11))</f>
        <v/>
      </c>
      <c r="O133" s="16">
        <f>IF(OR(13&gt;Inputs!$B$5,$B133=""),"",MAX(0,N133*(1+INDEX('Annual Returns'!$B$4:$B$157,MATCH($A133+12,'Annual Returns'!$A$4:$A$157,0)))-Inputs!$B$2*Inputs!$B$3*(1+Inputs!$B$4)^12))</f>
        <v/>
      </c>
      <c r="P133" s="16">
        <f>IF(OR(14&gt;Inputs!$B$5,$B133=""),"",MAX(0,O133*(1+INDEX('Annual Returns'!$B$4:$B$157,MATCH($A133+13,'Annual Returns'!$A$4:$A$157,0)))-Inputs!$B$2*Inputs!$B$3*(1+Inputs!$B$4)^13))</f>
        <v/>
      </c>
      <c r="Q133" s="16">
        <f>IF(OR(15&gt;Inputs!$B$5,$B133=""),"",MAX(0,P133*(1+INDEX('Annual Returns'!$B$4:$B$157,MATCH($A133+14,'Annual Returns'!$A$4:$A$157,0)))-Inputs!$B$2*Inputs!$B$3*(1+Inputs!$B$4)^14))</f>
        <v/>
      </c>
      <c r="R133" s="16">
        <f>IF(OR(16&gt;Inputs!$B$5,$B133=""),"",MAX(0,Q133*(1+INDEX('Annual Returns'!$B$4:$B$157,MATCH($A133+15,'Annual Returns'!$A$4:$A$157,0)))-Inputs!$B$2*Inputs!$B$3*(1+Inputs!$B$4)^15))</f>
        <v/>
      </c>
      <c r="S133" s="16">
        <f>IF(OR(17&gt;Inputs!$B$5,$B133=""),"",MAX(0,R133*(1+INDEX('Annual Returns'!$B$4:$B$157,MATCH($A133+16,'Annual Returns'!$A$4:$A$157,0)))-Inputs!$B$2*Inputs!$B$3*(1+Inputs!$B$4)^16))</f>
        <v/>
      </c>
      <c r="T133" s="16">
        <f>IF(OR(18&gt;Inputs!$B$5,$B133=""),"",MAX(0,S133*(1+INDEX('Annual Returns'!$B$4:$B$157,MATCH($A133+17,'Annual Returns'!$A$4:$A$157,0)))-Inputs!$B$2*Inputs!$B$3*(1+Inputs!$B$4)^17))</f>
        <v/>
      </c>
      <c r="U133" s="16">
        <f>IF(OR(19&gt;Inputs!$B$5,$B133=""),"",MAX(0,T133*(1+INDEX('Annual Returns'!$B$4:$B$157,MATCH($A133+18,'Annual Returns'!$A$4:$A$157,0)))-Inputs!$B$2*Inputs!$B$3*(1+Inputs!$B$4)^18))</f>
        <v/>
      </c>
      <c r="V133" s="16">
        <f>IF(OR(20&gt;Inputs!$B$5,$B133=""),"",MAX(0,U133*(1+INDEX('Annual Returns'!$B$4:$B$157,MATCH($A133+19,'Annual Returns'!$A$4:$A$157,0)))-Inputs!$B$2*Inputs!$B$3*(1+Inputs!$B$4)^19))</f>
        <v/>
      </c>
      <c r="W133" s="16">
        <f>IF(OR(21&gt;Inputs!$B$5,$B133=""),"",MAX(0,V133*(1+INDEX('Annual Returns'!$B$4:$B$157,MATCH($A133+20,'Annual Returns'!$A$4:$A$157,0)))-Inputs!$B$2*Inputs!$B$3*(1+Inputs!$B$4)^20))</f>
        <v/>
      </c>
      <c r="X133" s="16">
        <f>IF(OR(22&gt;Inputs!$B$5,$B133=""),"",MAX(0,W133*(1+INDEX('Annual Returns'!$B$4:$B$157,MATCH($A133+21,'Annual Returns'!$A$4:$A$157,0)))-Inputs!$B$2*Inputs!$B$3*(1+Inputs!$B$4)^21))</f>
        <v/>
      </c>
      <c r="Y133" s="16">
        <f>IF(OR(23&gt;Inputs!$B$5,$B133=""),"",MAX(0,X133*(1+INDEX('Annual Returns'!$B$4:$B$157,MATCH($A133+22,'Annual Returns'!$A$4:$A$157,0)))-Inputs!$B$2*Inputs!$B$3*(1+Inputs!$B$4)^22))</f>
        <v/>
      </c>
      <c r="Z133" s="16">
        <f>IF(OR(24&gt;Inputs!$B$5,$B133=""),"",MAX(0,Y133*(1+INDEX('Annual Returns'!$B$4:$B$157,MATCH($A133+23,'Annual Returns'!$A$4:$A$157,0)))-Inputs!$B$2*Inputs!$B$3*(1+Inputs!$B$4)^23))</f>
        <v/>
      </c>
      <c r="AA133" s="16">
        <f>IF(OR(25&gt;Inputs!$B$5,$B133=""),"",MAX(0,Z133*(1+INDEX('Annual Returns'!$B$4:$B$157,MATCH($A133+24,'Annual Returns'!$A$4:$A$157,0)))-Inputs!$B$2*Inputs!$B$3*(1+Inputs!$B$4)^24))</f>
        <v/>
      </c>
      <c r="AB133" s="16">
        <f>IF(OR(26&gt;Inputs!$B$5,$B133=""),"",MAX(0,AA133*(1+INDEX('Annual Returns'!$B$4:$B$157,MATCH($A133+25,'Annual Returns'!$A$4:$A$157,0)))-Inputs!$B$2*Inputs!$B$3*(1+Inputs!$B$4)^25))</f>
        <v/>
      </c>
      <c r="AC133" s="16">
        <f>IF(OR(27&gt;Inputs!$B$5,$B133=""),"",MAX(0,AB133*(1+INDEX('Annual Returns'!$B$4:$B$157,MATCH($A133+26,'Annual Returns'!$A$4:$A$157,0)))-Inputs!$B$2*Inputs!$B$3*(1+Inputs!$B$4)^26))</f>
        <v/>
      </c>
      <c r="AD133" s="16">
        <f>IF(OR(28&gt;Inputs!$B$5,$B133=""),"",MAX(0,AC133*(1+INDEX('Annual Returns'!$B$4:$B$157,MATCH($A133+27,'Annual Returns'!$A$4:$A$157,0)))-Inputs!$B$2*Inputs!$B$3*(1+Inputs!$B$4)^27))</f>
        <v/>
      </c>
      <c r="AE133" s="16">
        <f>IF(OR(29&gt;Inputs!$B$5,$B133=""),"",MAX(0,AD133*(1+INDEX('Annual Returns'!$B$4:$B$157,MATCH($A133+28,'Annual Returns'!$A$4:$A$157,0)))-Inputs!$B$2*Inputs!$B$3*(1+Inputs!$B$4)^28))</f>
        <v/>
      </c>
      <c r="AF133" s="16">
        <f>IF(OR(30&gt;Inputs!$B$5,$B133=""),"",MAX(0,AE133*(1+INDEX('Annual Returns'!$B$4:$B$157,MATCH($A133+29,'Annual Returns'!$A$4:$A$157,0)))-Inputs!$B$2*Inputs!$B$3*(1+Inputs!$B$4)^29))</f>
        <v/>
      </c>
      <c r="AG133" s="16">
        <f>IF(OR(31&gt;Inputs!$B$5,$B133=""),"",MAX(0,AF133*(1+INDEX('Annual Returns'!$B$4:$B$157,MATCH($A133+30,'Annual Returns'!$A$4:$A$157,0)))-Inputs!$B$2*Inputs!$B$3*(1+Inputs!$B$4)^30))</f>
        <v/>
      </c>
      <c r="AH133" s="16">
        <f>IF(OR(32&gt;Inputs!$B$5,$B133=""),"",MAX(0,AG133*(1+INDEX('Annual Returns'!$B$4:$B$157,MATCH($A133+31,'Annual Returns'!$A$4:$A$157,0)))-Inputs!$B$2*Inputs!$B$3*(1+Inputs!$B$4)^31))</f>
        <v/>
      </c>
      <c r="AI133" s="16">
        <f>IF(OR(33&gt;Inputs!$B$5,$B133=""),"",MAX(0,AH133*(1+INDEX('Annual Returns'!$B$4:$B$157,MATCH($A133+32,'Annual Returns'!$A$4:$A$157,0)))-Inputs!$B$2*Inputs!$B$3*(1+Inputs!$B$4)^32))</f>
        <v/>
      </c>
      <c r="AJ133" s="16">
        <f>IF(OR(34&gt;Inputs!$B$5,$B133=""),"",MAX(0,AI133*(1+INDEX('Annual Returns'!$B$4:$B$157,MATCH($A133+33,'Annual Returns'!$A$4:$A$157,0)))-Inputs!$B$2*Inputs!$B$3*(1+Inputs!$B$4)^33))</f>
        <v/>
      </c>
      <c r="AK133" s="16">
        <f>IF(OR(35&gt;Inputs!$B$5,$B133=""),"",MAX(0,AJ133*(1+INDEX('Annual Returns'!$B$4:$B$157,MATCH($A133+34,'Annual Returns'!$A$4:$A$157,0)))-Inputs!$B$2*Inputs!$B$3*(1+Inputs!$B$4)^34))</f>
        <v/>
      </c>
      <c r="AL133" s="16">
        <f>IF(OR(36&gt;Inputs!$B$5,$B133=""),"",MAX(0,AK133*(1+INDEX('Annual Returns'!$B$4:$B$157,MATCH($A133+35,'Annual Returns'!$A$4:$A$157,0)))-Inputs!$B$2*Inputs!$B$3*(1+Inputs!$B$4)^35))</f>
        <v/>
      </c>
      <c r="AM133" s="16">
        <f>IF(OR(37&gt;Inputs!$B$5,$B133=""),"",MAX(0,AL133*(1+INDEX('Annual Returns'!$B$4:$B$157,MATCH($A133+36,'Annual Returns'!$A$4:$A$157,0)))-Inputs!$B$2*Inputs!$B$3*(1+Inputs!$B$4)^36))</f>
        <v/>
      </c>
      <c r="AN133" s="16">
        <f>IF(OR(38&gt;Inputs!$B$5,$B133=""),"",MAX(0,AM133*(1+INDEX('Annual Returns'!$B$4:$B$157,MATCH($A133+37,'Annual Returns'!$A$4:$A$157,0)))-Inputs!$B$2*Inputs!$B$3*(1+Inputs!$B$4)^37))</f>
        <v/>
      </c>
      <c r="AO133" s="16">
        <f>IF(OR(39&gt;Inputs!$B$5,$B133=""),"",MAX(0,AN133*(1+INDEX('Annual Returns'!$B$4:$B$157,MATCH($A133+38,'Annual Returns'!$A$4:$A$157,0)))-Inputs!$B$2*Inputs!$B$3*(1+Inputs!$B$4)^38))</f>
        <v/>
      </c>
      <c r="AP133" s="16">
        <f>IF(OR(40&gt;Inputs!$B$5,$B133=""),"",MAX(0,AO133*(1+INDEX('Annual Returns'!$B$4:$B$157,MATCH($A133+39,'Annual Returns'!$A$4:$A$157,0)))-Inputs!$B$2*Inputs!$B$3*(1+Inputs!$B$4)^39))</f>
        <v/>
      </c>
      <c r="AQ133" s="16">
        <f>IF(OR(41&gt;Inputs!$B$5,$B133=""),"",MAX(0,AP133*(1+INDEX('Annual Returns'!$B$4:$B$157,MATCH($A133+40,'Annual Returns'!$A$4:$A$157,0)))-Inputs!$B$2*Inputs!$B$3*(1+Inputs!$B$4)^40))</f>
        <v/>
      </c>
      <c r="AR133" s="16">
        <f>IF(OR(42&gt;Inputs!$B$5,$B133=""),"",MAX(0,AQ133*(1+INDEX('Annual Returns'!$B$4:$B$157,MATCH($A133+41,'Annual Returns'!$A$4:$A$157,0)))-Inputs!$B$2*Inputs!$B$3*(1+Inputs!$B$4)^41))</f>
        <v/>
      </c>
      <c r="AS133" s="16">
        <f>IF(OR(43&gt;Inputs!$B$5,$B133=""),"",MAX(0,AR133*(1+INDEX('Annual Returns'!$B$4:$B$157,MATCH($A133+42,'Annual Returns'!$A$4:$A$157,0)))-Inputs!$B$2*Inputs!$B$3*(1+Inputs!$B$4)^42))</f>
        <v/>
      </c>
      <c r="AT133" s="16">
        <f>IF(OR(44&gt;Inputs!$B$5,$B133=""),"",MAX(0,AS133*(1+INDEX('Annual Returns'!$B$4:$B$157,MATCH($A133+43,'Annual Returns'!$A$4:$A$157,0)))-Inputs!$B$2*Inputs!$B$3*(1+Inputs!$B$4)^43))</f>
        <v/>
      </c>
      <c r="AU133" s="16">
        <f>IF(OR(45&gt;Inputs!$B$5,$B133=""),"",MAX(0,AT133*(1+INDEX('Annual Returns'!$B$4:$B$157,MATCH($A133+44,'Annual Returns'!$A$4:$A$157,0)))-Inputs!$B$2*Inputs!$B$3*(1+Inputs!$B$4)^44))</f>
        <v/>
      </c>
      <c r="AV133" s="16">
        <f>IF(OR(46&gt;Inputs!$B$5,$B133=""),"",MAX(0,AU133*(1+INDEX('Annual Returns'!$B$4:$B$157,MATCH($A133+45,'Annual Returns'!$A$4:$A$157,0)))-Inputs!$B$2*Inputs!$B$3*(1+Inputs!$B$4)^45))</f>
        <v/>
      </c>
      <c r="AW133" s="16">
        <f>IF(OR(47&gt;Inputs!$B$5,$B133=""),"",MAX(0,AV133*(1+INDEX('Annual Returns'!$B$4:$B$157,MATCH($A133+46,'Annual Returns'!$A$4:$A$157,0)))-Inputs!$B$2*Inputs!$B$3*(1+Inputs!$B$4)^46))</f>
        <v/>
      </c>
      <c r="AX133" s="16">
        <f>IF(OR(48&gt;Inputs!$B$5,$B133=""),"",MAX(0,AW133*(1+INDEX('Annual Returns'!$B$4:$B$157,MATCH($A133+47,'Annual Returns'!$A$4:$A$157,0)))-Inputs!$B$2*Inputs!$B$3*(1+Inputs!$B$4)^47))</f>
        <v/>
      </c>
      <c r="AY133" s="16">
        <f>IF(OR(49&gt;Inputs!$B$5,$B133=""),"",MAX(0,AX133*(1+INDEX('Annual Returns'!$B$4:$B$157,MATCH($A133+48,'Annual Returns'!$A$4:$A$157,0)))-Inputs!$B$2*Inputs!$B$3*(1+Inputs!$B$4)^48))</f>
        <v/>
      </c>
      <c r="AZ133" s="16">
        <f>IF(OR(50&gt;Inputs!$B$5,$B133=""),"",MAX(0,AY133*(1+INDEX('Annual Returns'!$B$4:$B$157,MATCH($A133+49,'Annual Returns'!$A$4:$A$157,0)))-Inputs!$B$2*Inputs!$B$3*(1+Inputs!$B$4)^49))</f>
        <v/>
      </c>
      <c r="BA133" s="16">
        <f>IF(B133="","",INDEX(C133:AZ133,Inputs!$B$5))</f>
        <v/>
      </c>
      <c r="BB133">
        <f>IF(BA133="","",IF(BA133&gt;0,1,0))</f>
        <v/>
      </c>
      <c r="BC133">
        <f>IF(BB133="","",IF(BB133=1,"",MATCH(0,C133:AZ133,0)))</f>
        <v/>
      </c>
    </row>
    <row r="134">
      <c r="A134" t="n">
        <v>2002</v>
      </c>
      <c r="B134" s="16">
        <f>IF(OR($A134+Inputs!$B$5-1&gt;Inputs!$B$7,Inputs!$B$5&gt;50),"",Inputs!$B$2)</f>
        <v/>
      </c>
      <c r="C134" s="16">
        <f>IF(OR(1&gt;Inputs!$B$5,$B134=""),"",MAX(0,B134*(1+INDEX('Annual Returns'!$B$4:$B$157,MATCH($A134+0,'Annual Returns'!$A$4:$A$157,0)))-Inputs!$B$2*Inputs!$B$3*(1+Inputs!$B$4)^0))</f>
        <v/>
      </c>
      <c r="D134" s="16">
        <f>IF(OR(2&gt;Inputs!$B$5,$B134=""),"",MAX(0,C134*(1+INDEX('Annual Returns'!$B$4:$B$157,MATCH($A134+1,'Annual Returns'!$A$4:$A$157,0)))-Inputs!$B$2*Inputs!$B$3*(1+Inputs!$B$4)^1))</f>
        <v/>
      </c>
      <c r="E134" s="16">
        <f>IF(OR(3&gt;Inputs!$B$5,$B134=""),"",MAX(0,D134*(1+INDEX('Annual Returns'!$B$4:$B$157,MATCH($A134+2,'Annual Returns'!$A$4:$A$157,0)))-Inputs!$B$2*Inputs!$B$3*(1+Inputs!$B$4)^2))</f>
        <v/>
      </c>
      <c r="F134" s="16">
        <f>IF(OR(4&gt;Inputs!$B$5,$B134=""),"",MAX(0,E134*(1+INDEX('Annual Returns'!$B$4:$B$157,MATCH($A134+3,'Annual Returns'!$A$4:$A$157,0)))-Inputs!$B$2*Inputs!$B$3*(1+Inputs!$B$4)^3))</f>
        <v/>
      </c>
      <c r="G134" s="16">
        <f>IF(OR(5&gt;Inputs!$B$5,$B134=""),"",MAX(0,F134*(1+INDEX('Annual Returns'!$B$4:$B$157,MATCH($A134+4,'Annual Returns'!$A$4:$A$157,0)))-Inputs!$B$2*Inputs!$B$3*(1+Inputs!$B$4)^4))</f>
        <v/>
      </c>
      <c r="H134" s="16">
        <f>IF(OR(6&gt;Inputs!$B$5,$B134=""),"",MAX(0,G134*(1+INDEX('Annual Returns'!$B$4:$B$157,MATCH($A134+5,'Annual Returns'!$A$4:$A$157,0)))-Inputs!$B$2*Inputs!$B$3*(1+Inputs!$B$4)^5))</f>
        <v/>
      </c>
      <c r="I134" s="16">
        <f>IF(OR(7&gt;Inputs!$B$5,$B134=""),"",MAX(0,H134*(1+INDEX('Annual Returns'!$B$4:$B$157,MATCH($A134+6,'Annual Returns'!$A$4:$A$157,0)))-Inputs!$B$2*Inputs!$B$3*(1+Inputs!$B$4)^6))</f>
        <v/>
      </c>
      <c r="J134" s="16">
        <f>IF(OR(8&gt;Inputs!$B$5,$B134=""),"",MAX(0,I134*(1+INDEX('Annual Returns'!$B$4:$B$157,MATCH($A134+7,'Annual Returns'!$A$4:$A$157,0)))-Inputs!$B$2*Inputs!$B$3*(1+Inputs!$B$4)^7))</f>
        <v/>
      </c>
      <c r="K134" s="16">
        <f>IF(OR(9&gt;Inputs!$B$5,$B134=""),"",MAX(0,J134*(1+INDEX('Annual Returns'!$B$4:$B$157,MATCH($A134+8,'Annual Returns'!$A$4:$A$157,0)))-Inputs!$B$2*Inputs!$B$3*(1+Inputs!$B$4)^8))</f>
        <v/>
      </c>
      <c r="L134" s="16">
        <f>IF(OR(10&gt;Inputs!$B$5,$B134=""),"",MAX(0,K134*(1+INDEX('Annual Returns'!$B$4:$B$157,MATCH($A134+9,'Annual Returns'!$A$4:$A$157,0)))-Inputs!$B$2*Inputs!$B$3*(1+Inputs!$B$4)^9))</f>
        <v/>
      </c>
      <c r="M134" s="16">
        <f>IF(OR(11&gt;Inputs!$B$5,$B134=""),"",MAX(0,L134*(1+INDEX('Annual Returns'!$B$4:$B$157,MATCH($A134+10,'Annual Returns'!$A$4:$A$157,0)))-Inputs!$B$2*Inputs!$B$3*(1+Inputs!$B$4)^10))</f>
        <v/>
      </c>
      <c r="N134" s="16">
        <f>IF(OR(12&gt;Inputs!$B$5,$B134=""),"",MAX(0,M134*(1+INDEX('Annual Returns'!$B$4:$B$157,MATCH($A134+11,'Annual Returns'!$A$4:$A$157,0)))-Inputs!$B$2*Inputs!$B$3*(1+Inputs!$B$4)^11))</f>
        <v/>
      </c>
      <c r="O134" s="16">
        <f>IF(OR(13&gt;Inputs!$B$5,$B134=""),"",MAX(0,N134*(1+INDEX('Annual Returns'!$B$4:$B$157,MATCH($A134+12,'Annual Returns'!$A$4:$A$157,0)))-Inputs!$B$2*Inputs!$B$3*(1+Inputs!$B$4)^12))</f>
        <v/>
      </c>
      <c r="P134" s="16">
        <f>IF(OR(14&gt;Inputs!$B$5,$B134=""),"",MAX(0,O134*(1+INDEX('Annual Returns'!$B$4:$B$157,MATCH($A134+13,'Annual Returns'!$A$4:$A$157,0)))-Inputs!$B$2*Inputs!$B$3*(1+Inputs!$B$4)^13))</f>
        <v/>
      </c>
      <c r="Q134" s="16">
        <f>IF(OR(15&gt;Inputs!$B$5,$B134=""),"",MAX(0,P134*(1+INDEX('Annual Returns'!$B$4:$B$157,MATCH($A134+14,'Annual Returns'!$A$4:$A$157,0)))-Inputs!$B$2*Inputs!$B$3*(1+Inputs!$B$4)^14))</f>
        <v/>
      </c>
      <c r="R134" s="16">
        <f>IF(OR(16&gt;Inputs!$B$5,$B134=""),"",MAX(0,Q134*(1+INDEX('Annual Returns'!$B$4:$B$157,MATCH($A134+15,'Annual Returns'!$A$4:$A$157,0)))-Inputs!$B$2*Inputs!$B$3*(1+Inputs!$B$4)^15))</f>
        <v/>
      </c>
      <c r="S134" s="16">
        <f>IF(OR(17&gt;Inputs!$B$5,$B134=""),"",MAX(0,R134*(1+INDEX('Annual Returns'!$B$4:$B$157,MATCH($A134+16,'Annual Returns'!$A$4:$A$157,0)))-Inputs!$B$2*Inputs!$B$3*(1+Inputs!$B$4)^16))</f>
        <v/>
      </c>
      <c r="T134" s="16">
        <f>IF(OR(18&gt;Inputs!$B$5,$B134=""),"",MAX(0,S134*(1+INDEX('Annual Returns'!$B$4:$B$157,MATCH($A134+17,'Annual Returns'!$A$4:$A$157,0)))-Inputs!$B$2*Inputs!$B$3*(1+Inputs!$B$4)^17))</f>
        <v/>
      </c>
      <c r="U134" s="16">
        <f>IF(OR(19&gt;Inputs!$B$5,$B134=""),"",MAX(0,T134*(1+INDEX('Annual Returns'!$B$4:$B$157,MATCH($A134+18,'Annual Returns'!$A$4:$A$157,0)))-Inputs!$B$2*Inputs!$B$3*(1+Inputs!$B$4)^18))</f>
        <v/>
      </c>
      <c r="V134" s="16">
        <f>IF(OR(20&gt;Inputs!$B$5,$B134=""),"",MAX(0,U134*(1+INDEX('Annual Returns'!$B$4:$B$157,MATCH($A134+19,'Annual Returns'!$A$4:$A$157,0)))-Inputs!$B$2*Inputs!$B$3*(1+Inputs!$B$4)^19))</f>
        <v/>
      </c>
      <c r="W134" s="16">
        <f>IF(OR(21&gt;Inputs!$B$5,$B134=""),"",MAX(0,V134*(1+INDEX('Annual Returns'!$B$4:$B$157,MATCH($A134+20,'Annual Returns'!$A$4:$A$157,0)))-Inputs!$B$2*Inputs!$B$3*(1+Inputs!$B$4)^20))</f>
        <v/>
      </c>
      <c r="X134" s="16">
        <f>IF(OR(22&gt;Inputs!$B$5,$B134=""),"",MAX(0,W134*(1+INDEX('Annual Returns'!$B$4:$B$157,MATCH($A134+21,'Annual Returns'!$A$4:$A$157,0)))-Inputs!$B$2*Inputs!$B$3*(1+Inputs!$B$4)^21))</f>
        <v/>
      </c>
      <c r="Y134" s="16">
        <f>IF(OR(23&gt;Inputs!$B$5,$B134=""),"",MAX(0,X134*(1+INDEX('Annual Returns'!$B$4:$B$157,MATCH($A134+22,'Annual Returns'!$A$4:$A$157,0)))-Inputs!$B$2*Inputs!$B$3*(1+Inputs!$B$4)^22))</f>
        <v/>
      </c>
      <c r="Z134" s="16">
        <f>IF(OR(24&gt;Inputs!$B$5,$B134=""),"",MAX(0,Y134*(1+INDEX('Annual Returns'!$B$4:$B$157,MATCH($A134+23,'Annual Returns'!$A$4:$A$157,0)))-Inputs!$B$2*Inputs!$B$3*(1+Inputs!$B$4)^23))</f>
        <v/>
      </c>
      <c r="AA134" s="16">
        <f>IF(OR(25&gt;Inputs!$B$5,$B134=""),"",MAX(0,Z134*(1+INDEX('Annual Returns'!$B$4:$B$157,MATCH($A134+24,'Annual Returns'!$A$4:$A$157,0)))-Inputs!$B$2*Inputs!$B$3*(1+Inputs!$B$4)^24))</f>
        <v/>
      </c>
      <c r="AB134" s="16">
        <f>IF(OR(26&gt;Inputs!$B$5,$B134=""),"",MAX(0,AA134*(1+INDEX('Annual Returns'!$B$4:$B$157,MATCH($A134+25,'Annual Returns'!$A$4:$A$157,0)))-Inputs!$B$2*Inputs!$B$3*(1+Inputs!$B$4)^25))</f>
        <v/>
      </c>
      <c r="AC134" s="16">
        <f>IF(OR(27&gt;Inputs!$B$5,$B134=""),"",MAX(0,AB134*(1+INDEX('Annual Returns'!$B$4:$B$157,MATCH($A134+26,'Annual Returns'!$A$4:$A$157,0)))-Inputs!$B$2*Inputs!$B$3*(1+Inputs!$B$4)^26))</f>
        <v/>
      </c>
      <c r="AD134" s="16">
        <f>IF(OR(28&gt;Inputs!$B$5,$B134=""),"",MAX(0,AC134*(1+INDEX('Annual Returns'!$B$4:$B$157,MATCH($A134+27,'Annual Returns'!$A$4:$A$157,0)))-Inputs!$B$2*Inputs!$B$3*(1+Inputs!$B$4)^27))</f>
        <v/>
      </c>
      <c r="AE134" s="16">
        <f>IF(OR(29&gt;Inputs!$B$5,$B134=""),"",MAX(0,AD134*(1+INDEX('Annual Returns'!$B$4:$B$157,MATCH($A134+28,'Annual Returns'!$A$4:$A$157,0)))-Inputs!$B$2*Inputs!$B$3*(1+Inputs!$B$4)^28))</f>
        <v/>
      </c>
      <c r="AF134" s="16">
        <f>IF(OR(30&gt;Inputs!$B$5,$B134=""),"",MAX(0,AE134*(1+INDEX('Annual Returns'!$B$4:$B$157,MATCH($A134+29,'Annual Returns'!$A$4:$A$157,0)))-Inputs!$B$2*Inputs!$B$3*(1+Inputs!$B$4)^29))</f>
        <v/>
      </c>
      <c r="AG134" s="16">
        <f>IF(OR(31&gt;Inputs!$B$5,$B134=""),"",MAX(0,AF134*(1+INDEX('Annual Returns'!$B$4:$B$157,MATCH($A134+30,'Annual Returns'!$A$4:$A$157,0)))-Inputs!$B$2*Inputs!$B$3*(1+Inputs!$B$4)^30))</f>
        <v/>
      </c>
      <c r="AH134" s="16">
        <f>IF(OR(32&gt;Inputs!$B$5,$B134=""),"",MAX(0,AG134*(1+INDEX('Annual Returns'!$B$4:$B$157,MATCH($A134+31,'Annual Returns'!$A$4:$A$157,0)))-Inputs!$B$2*Inputs!$B$3*(1+Inputs!$B$4)^31))</f>
        <v/>
      </c>
      <c r="AI134" s="16">
        <f>IF(OR(33&gt;Inputs!$B$5,$B134=""),"",MAX(0,AH134*(1+INDEX('Annual Returns'!$B$4:$B$157,MATCH($A134+32,'Annual Returns'!$A$4:$A$157,0)))-Inputs!$B$2*Inputs!$B$3*(1+Inputs!$B$4)^32))</f>
        <v/>
      </c>
      <c r="AJ134" s="16">
        <f>IF(OR(34&gt;Inputs!$B$5,$B134=""),"",MAX(0,AI134*(1+INDEX('Annual Returns'!$B$4:$B$157,MATCH($A134+33,'Annual Returns'!$A$4:$A$157,0)))-Inputs!$B$2*Inputs!$B$3*(1+Inputs!$B$4)^33))</f>
        <v/>
      </c>
      <c r="AK134" s="16">
        <f>IF(OR(35&gt;Inputs!$B$5,$B134=""),"",MAX(0,AJ134*(1+INDEX('Annual Returns'!$B$4:$B$157,MATCH($A134+34,'Annual Returns'!$A$4:$A$157,0)))-Inputs!$B$2*Inputs!$B$3*(1+Inputs!$B$4)^34))</f>
        <v/>
      </c>
      <c r="AL134" s="16">
        <f>IF(OR(36&gt;Inputs!$B$5,$B134=""),"",MAX(0,AK134*(1+INDEX('Annual Returns'!$B$4:$B$157,MATCH($A134+35,'Annual Returns'!$A$4:$A$157,0)))-Inputs!$B$2*Inputs!$B$3*(1+Inputs!$B$4)^35))</f>
        <v/>
      </c>
      <c r="AM134" s="16">
        <f>IF(OR(37&gt;Inputs!$B$5,$B134=""),"",MAX(0,AL134*(1+INDEX('Annual Returns'!$B$4:$B$157,MATCH($A134+36,'Annual Returns'!$A$4:$A$157,0)))-Inputs!$B$2*Inputs!$B$3*(1+Inputs!$B$4)^36))</f>
        <v/>
      </c>
      <c r="AN134" s="16">
        <f>IF(OR(38&gt;Inputs!$B$5,$B134=""),"",MAX(0,AM134*(1+INDEX('Annual Returns'!$B$4:$B$157,MATCH($A134+37,'Annual Returns'!$A$4:$A$157,0)))-Inputs!$B$2*Inputs!$B$3*(1+Inputs!$B$4)^37))</f>
        <v/>
      </c>
      <c r="AO134" s="16">
        <f>IF(OR(39&gt;Inputs!$B$5,$B134=""),"",MAX(0,AN134*(1+INDEX('Annual Returns'!$B$4:$B$157,MATCH($A134+38,'Annual Returns'!$A$4:$A$157,0)))-Inputs!$B$2*Inputs!$B$3*(1+Inputs!$B$4)^38))</f>
        <v/>
      </c>
      <c r="AP134" s="16">
        <f>IF(OR(40&gt;Inputs!$B$5,$B134=""),"",MAX(0,AO134*(1+INDEX('Annual Returns'!$B$4:$B$157,MATCH($A134+39,'Annual Returns'!$A$4:$A$157,0)))-Inputs!$B$2*Inputs!$B$3*(1+Inputs!$B$4)^39))</f>
        <v/>
      </c>
      <c r="AQ134" s="16">
        <f>IF(OR(41&gt;Inputs!$B$5,$B134=""),"",MAX(0,AP134*(1+INDEX('Annual Returns'!$B$4:$B$157,MATCH($A134+40,'Annual Returns'!$A$4:$A$157,0)))-Inputs!$B$2*Inputs!$B$3*(1+Inputs!$B$4)^40))</f>
        <v/>
      </c>
      <c r="AR134" s="16">
        <f>IF(OR(42&gt;Inputs!$B$5,$B134=""),"",MAX(0,AQ134*(1+INDEX('Annual Returns'!$B$4:$B$157,MATCH($A134+41,'Annual Returns'!$A$4:$A$157,0)))-Inputs!$B$2*Inputs!$B$3*(1+Inputs!$B$4)^41))</f>
        <v/>
      </c>
      <c r="AS134" s="16">
        <f>IF(OR(43&gt;Inputs!$B$5,$B134=""),"",MAX(0,AR134*(1+INDEX('Annual Returns'!$B$4:$B$157,MATCH($A134+42,'Annual Returns'!$A$4:$A$157,0)))-Inputs!$B$2*Inputs!$B$3*(1+Inputs!$B$4)^42))</f>
        <v/>
      </c>
      <c r="AT134" s="16">
        <f>IF(OR(44&gt;Inputs!$B$5,$B134=""),"",MAX(0,AS134*(1+INDEX('Annual Returns'!$B$4:$B$157,MATCH($A134+43,'Annual Returns'!$A$4:$A$157,0)))-Inputs!$B$2*Inputs!$B$3*(1+Inputs!$B$4)^43))</f>
        <v/>
      </c>
      <c r="AU134" s="16">
        <f>IF(OR(45&gt;Inputs!$B$5,$B134=""),"",MAX(0,AT134*(1+INDEX('Annual Returns'!$B$4:$B$157,MATCH($A134+44,'Annual Returns'!$A$4:$A$157,0)))-Inputs!$B$2*Inputs!$B$3*(1+Inputs!$B$4)^44))</f>
        <v/>
      </c>
      <c r="AV134" s="16">
        <f>IF(OR(46&gt;Inputs!$B$5,$B134=""),"",MAX(0,AU134*(1+INDEX('Annual Returns'!$B$4:$B$157,MATCH($A134+45,'Annual Returns'!$A$4:$A$157,0)))-Inputs!$B$2*Inputs!$B$3*(1+Inputs!$B$4)^45))</f>
        <v/>
      </c>
      <c r="AW134" s="16">
        <f>IF(OR(47&gt;Inputs!$B$5,$B134=""),"",MAX(0,AV134*(1+INDEX('Annual Returns'!$B$4:$B$157,MATCH($A134+46,'Annual Returns'!$A$4:$A$157,0)))-Inputs!$B$2*Inputs!$B$3*(1+Inputs!$B$4)^46))</f>
        <v/>
      </c>
      <c r="AX134" s="16">
        <f>IF(OR(48&gt;Inputs!$B$5,$B134=""),"",MAX(0,AW134*(1+INDEX('Annual Returns'!$B$4:$B$157,MATCH($A134+47,'Annual Returns'!$A$4:$A$157,0)))-Inputs!$B$2*Inputs!$B$3*(1+Inputs!$B$4)^47))</f>
        <v/>
      </c>
      <c r="AY134" s="16">
        <f>IF(OR(49&gt;Inputs!$B$5,$B134=""),"",MAX(0,AX134*(1+INDEX('Annual Returns'!$B$4:$B$157,MATCH($A134+48,'Annual Returns'!$A$4:$A$157,0)))-Inputs!$B$2*Inputs!$B$3*(1+Inputs!$B$4)^48))</f>
        <v/>
      </c>
      <c r="AZ134" s="16">
        <f>IF(OR(50&gt;Inputs!$B$5,$B134=""),"",MAX(0,AY134*(1+INDEX('Annual Returns'!$B$4:$B$157,MATCH($A134+49,'Annual Returns'!$A$4:$A$157,0)))-Inputs!$B$2*Inputs!$B$3*(1+Inputs!$B$4)^49))</f>
        <v/>
      </c>
      <c r="BA134" s="16">
        <f>IF(B134="","",INDEX(C134:AZ134,Inputs!$B$5))</f>
        <v/>
      </c>
      <c r="BB134">
        <f>IF(BA134="","",IF(BA134&gt;0,1,0))</f>
        <v/>
      </c>
      <c r="BC134">
        <f>IF(BB134="","",IF(BB134=1,"",MATCH(0,C134:AZ134,0)))</f>
        <v/>
      </c>
    </row>
    <row r="135">
      <c r="A135" t="n">
        <v>2003</v>
      </c>
      <c r="B135" s="16">
        <f>IF(OR($A135+Inputs!$B$5-1&gt;Inputs!$B$7,Inputs!$B$5&gt;50),"",Inputs!$B$2)</f>
        <v/>
      </c>
      <c r="C135" s="16">
        <f>IF(OR(1&gt;Inputs!$B$5,$B135=""),"",MAX(0,B135*(1+INDEX('Annual Returns'!$B$4:$B$157,MATCH($A135+0,'Annual Returns'!$A$4:$A$157,0)))-Inputs!$B$2*Inputs!$B$3*(1+Inputs!$B$4)^0))</f>
        <v/>
      </c>
      <c r="D135" s="16">
        <f>IF(OR(2&gt;Inputs!$B$5,$B135=""),"",MAX(0,C135*(1+INDEX('Annual Returns'!$B$4:$B$157,MATCH($A135+1,'Annual Returns'!$A$4:$A$157,0)))-Inputs!$B$2*Inputs!$B$3*(1+Inputs!$B$4)^1))</f>
        <v/>
      </c>
      <c r="E135" s="16">
        <f>IF(OR(3&gt;Inputs!$B$5,$B135=""),"",MAX(0,D135*(1+INDEX('Annual Returns'!$B$4:$B$157,MATCH($A135+2,'Annual Returns'!$A$4:$A$157,0)))-Inputs!$B$2*Inputs!$B$3*(1+Inputs!$B$4)^2))</f>
        <v/>
      </c>
      <c r="F135" s="16">
        <f>IF(OR(4&gt;Inputs!$B$5,$B135=""),"",MAX(0,E135*(1+INDEX('Annual Returns'!$B$4:$B$157,MATCH($A135+3,'Annual Returns'!$A$4:$A$157,0)))-Inputs!$B$2*Inputs!$B$3*(1+Inputs!$B$4)^3))</f>
        <v/>
      </c>
      <c r="G135" s="16">
        <f>IF(OR(5&gt;Inputs!$B$5,$B135=""),"",MAX(0,F135*(1+INDEX('Annual Returns'!$B$4:$B$157,MATCH($A135+4,'Annual Returns'!$A$4:$A$157,0)))-Inputs!$B$2*Inputs!$B$3*(1+Inputs!$B$4)^4))</f>
        <v/>
      </c>
      <c r="H135" s="16">
        <f>IF(OR(6&gt;Inputs!$B$5,$B135=""),"",MAX(0,G135*(1+INDEX('Annual Returns'!$B$4:$B$157,MATCH($A135+5,'Annual Returns'!$A$4:$A$157,0)))-Inputs!$B$2*Inputs!$B$3*(1+Inputs!$B$4)^5))</f>
        <v/>
      </c>
      <c r="I135" s="16">
        <f>IF(OR(7&gt;Inputs!$B$5,$B135=""),"",MAX(0,H135*(1+INDEX('Annual Returns'!$B$4:$B$157,MATCH($A135+6,'Annual Returns'!$A$4:$A$157,0)))-Inputs!$B$2*Inputs!$B$3*(1+Inputs!$B$4)^6))</f>
        <v/>
      </c>
      <c r="J135" s="16">
        <f>IF(OR(8&gt;Inputs!$B$5,$B135=""),"",MAX(0,I135*(1+INDEX('Annual Returns'!$B$4:$B$157,MATCH($A135+7,'Annual Returns'!$A$4:$A$157,0)))-Inputs!$B$2*Inputs!$B$3*(1+Inputs!$B$4)^7))</f>
        <v/>
      </c>
      <c r="K135" s="16">
        <f>IF(OR(9&gt;Inputs!$B$5,$B135=""),"",MAX(0,J135*(1+INDEX('Annual Returns'!$B$4:$B$157,MATCH($A135+8,'Annual Returns'!$A$4:$A$157,0)))-Inputs!$B$2*Inputs!$B$3*(1+Inputs!$B$4)^8))</f>
        <v/>
      </c>
      <c r="L135" s="16">
        <f>IF(OR(10&gt;Inputs!$B$5,$B135=""),"",MAX(0,K135*(1+INDEX('Annual Returns'!$B$4:$B$157,MATCH($A135+9,'Annual Returns'!$A$4:$A$157,0)))-Inputs!$B$2*Inputs!$B$3*(1+Inputs!$B$4)^9))</f>
        <v/>
      </c>
      <c r="M135" s="16">
        <f>IF(OR(11&gt;Inputs!$B$5,$B135=""),"",MAX(0,L135*(1+INDEX('Annual Returns'!$B$4:$B$157,MATCH($A135+10,'Annual Returns'!$A$4:$A$157,0)))-Inputs!$B$2*Inputs!$B$3*(1+Inputs!$B$4)^10))</f>
        <v/>
      </c>
      <c r="N135" s="16">
        <f>IF(OR(12&gt;Inputs!$B$5,$B135=""),"",MAX(0,M135*(1+INDEX('Annual Returns'!$B$4:$B$157,MATCH($A135+11,'Annual Returns'!$A$4:$A$157,0)))-Inputs!$B$2*Inputs!$B$3*(1+Inputs!$B$4)^11))</f>
        <v/>
      </c>
      <c r="O135" s="16">
        <f>IF(OR(13&gt;Inputs!$B$5,$B135=""),"",MAX(0,N135*(1+INDEX('Annual Returns'!$B$4:$B$157,MATCH($A135+12,'Annual Returns'!$A$4:$A$157,0)))-Inputs!$B$2*Inputs!$B$3*(1+Inputs!$B$4)^12))</f>
        <v/>
      </c>
      <c r="P135" s="16">
        <f>IF(OR(14&gt;Inputs!$B$5,$B135=""),"",MAX(0,O135*(1+INDEX('Annual Returns'!$B$4:$B$157,MATCH($A135+13,'Annual Returns'!$A$4:$A$157,0)))-Inputs!$B$2*Inputs!$B$3*(1+Inputs!$B$4)^13))</f>
        <v/>
      </c>
      <c r="Q135" s="16">
        <f>IF(OR(15&gt;Inputs!$B$5,$B135=""),"",MAX(0,P135*(1+INDEX('Annual Returns'!$B$4:$B$157,MATCH($A135+14,'Annual Returns'!$A$4:$A$157,0)))-Inputs!$B$2*Inputs!$B$3*(1+Inputs!$B$4)^14))</f>
        <v/>
      </c>
      <c r="R135" s="16">
        <f>IF(OR(16&gt;Inputs!$B$5,$B135=""),"",MAX(0,Q135*(1+INDEX('Annual Returns'!$B$4:$B$157,MATCH($A135+15,'Annual Returns'!$A$4:$A$157,0)))-Inputs!$B$2*Inputs!$B$3*(1+Inputs!$B$4)^15))</f>
        <v/>
      </c>
      <c r="S135" s="16">
        <f>IF(OR(17&gt;Inputs!$B$5,$B135=""),"",MAX(0,R135*(1+INDEX('Annual Returns'!$B$4:$B$157,MATCH($A135+16,'Annual Returns'!$A$4:$A$157,0)))-Inputs!$B$2*Inputs!$B$3*(1+Inputs!$B$4)^16))</f>
        <v/>
      </c>
      <c r="T135" s="16">
        <f>IF(OR(18&gt;Inputs!$B$5,$B135=""),"",MAX(0,S135*(1+INDEX('Annual Returns'!$B$4:$B$157,MATCH($A135+17,'Annual Returns'!$A$4:$A$157,0)))-Inputs!$B$2*Inputs!$B$3*(1+Inputs!$B$4)^17))</f>
        <v/>
      </c>
      <c r="U135" s="16">
        <f>IF(OR(19&gt;Inputs!$B$5,$B135=""),"",MAX(0,T135*(1+INDEX('Annual Returns'!$B$4:$B$157,MATCH($A135+18,'Annual Returns'!$A$4:$A$157,0)))-Inputs!$B$2*Inputs!$B$3*(1+Inputs!$B$4)^18))</f>
        <v/>
      </c>
      <c r="V135" s="16">
        <f>IF(OR(20&gt;Inputs!$B$5,$B135=""),"",MAX(0,U135*(1+INDEX('Annual Returns'!$B$4:$B$157,MATCH($A135+19,'Annual Returns'!$A$4:$A$157,0)))-Inputs!$B$2*Inputs!$B$3*(1+Inputs!$B$4)^19))</f>
        <v/>
      </c>
      <c r="W135" s="16">
        <f>IF(OR(21&gt;Inputs!$B$5,$B135=""),"",MAX(0,V135*(1+INDEX('Annual Returns'!$B$4:$B$157,MATCH($A135+20,'Annual Returns'!$A$4:$A$157,0)))-Inputs!$B$2*Inputs!$B$3*(1+Inputs!$B$4)^20))</f>
        <v/>
      </c>
      <c r="X135" s="16">
        <f>IF(OR(22&gt;Inputs!$B$5,$B135=""),"",MAX(0,W135*(1+INDEX('Annual Returns'!$B$4:$B$157,MATCH($A135+21,'Annual Returns'!$A$4:$A$157,0)))-Inputs!$B$2*Inputs!$B$3*(1+Inputs!$B$4)^21))</f>
        <v/>
      </c>
      <c r="Y135" s="16">
        <f>IF(OR(23&gt;Inputs!$B$5,$B135=""),"",MAX(0,X135*(1+INDEX('Annual Returns'!$B$4:$B$157,MATCH($A135+22,'Annual Returns'!$A$4:$A$157,0)))-Inputs!$B$2*Inputs!$B$3*(1+Inputs!$B$4)^22))</f>
        <v/>
      </c>
      <c r="Z135" s="16">
        <f>IF(OR(24&gt;Inputs!$B$5,$B135=""),"",MAX(0,Y135*(1+INDEX('Annual Returns'!$B$4:$B$157,MATCH($A135+23,'Annual Returns'!$A$4:$A$157,0)))-Inputs!$B$2*Inputs!$B$3*(1+Inputs!$B$4)^23))</f>
        <v/>
      </c>
      <c r="AA135" s="16">
        <f>IF(OR(25&gt;Inputs!$B$5,$B135=""),"",MAX(0,Z135*(1+INDEX('Annual Returns'!$B$4:$B$157,MATCH($A135+24,'Annual Returns'!$A$4:$A$157,0)))-Inputs!$B$2*Inputs!$B$3*(1+Inputs!$B$4)^24))</f>
        <v/>
      </c>
      <c r="AB135" s="16">
        <f>IF(OR(26&gt;Inputs!$B$5,$B135=""),"",MAX(0,AA135*(1+INDEX('Annual Returns'!$B$4:$B$157,MATCH($A135+25,'Annual Returns'!$A$4:$A$157,0)))-Inputs!$B$2*Inputs!$B$3*(1+Inputs!$B$4)^25))</f>
        <v/>
      </c>
      <c r="AC135" s="16">
        <f>IF(OR(27&gt;Inputs!$B$5,$B135=""),"",MAX(0,AB135*(1+INDEX('Annual Returns'!$B$4:$B$157,MATCH($A135+26,'Annual Returns'!$A$4:$A$157,0)))-Inputs!$B$2*Inputs!$B$3*(1+Inputs!$B$4)^26))</f>
        <v/>
      </c>
      <c r="AD135" s="16">
        <f>IF(OR(28&gt;Inputs!$B$5,$B135=""),"",MAX(0,AC135*(1+INDEX('Annual Returns'!$B$4:$B$157,MATCH($A135+27,'Annual Returns'!$A$4:$A$157,0)))-Inputs!$B$2*Inputs!$B$3*(1+Inputs!$B$4)^27))</f>
        <v/>
      </c>
      <c r="AE135" s="16">
        <f>IF(OR(29&gt;Inputs!$B$5,$B135=""),"",MAX(0,AD135*(1+INDEX('Annual Returns'!$B$4:$B$157,MATCH($A135+28,'Annual Returns'!$A$4:$A$157,0)))-Inputs!$B$2*Inputs!$B$3*(1+Inputs!$B$4)^28))</f>
        <v/>
      </c>
      <c r="AF135" s="16">
        <f>IF(OR(30&gt;Inputs!$B$5,$B135=""),"",MAX(0,AE135*(1+INDEX('Annual Returns'!$B$4:$B$157,MATCH($A135+29,'Annual Returns'!$A$4:$A$157,0)))-Inputs!$B$2*Inputs!$B$3*(1+Inputs!$B$4)^29))</f>
        <v/>
      </c>
      <c r="AG135" s="16">
        <f>IF(OR(31&gt;Inputs!$B$5,$B135=""),"",MAX(0,AF135*(1+INDEX('Annual Returns'!$B$4:$B$157,MATCH($A135+30,'Annual Returns'!$A$4:$A$157,0)))-Inputs!$B$2*Inputs!$B$3*(1+Inputs!$B$4)^30))</f>
        <v/>
      </c>
      <c r="AH135" s="16">
        <f>IF(OR(32&gt;Inputs!$B$5,$B135=""),"",MAX(0,AG135*(1+INDEX('Annual Returns'!$B$4:$B$157,MATCH($A135+31,'Annual Returns'!$A$4:$A$157,0)))-Inputs!$B$2*Inputs!$B$3*(1+Inputs!$B$4)^31))</f>
        <v/>
      </c>
      <c r="AI135" s="16">
        <f>IF(OR(33&gt;Inputs!$B$5,$B135=""),"",MAX(0,AH135*(1+INDEX('Annual Returns'!$B$4:$B$157,MATCH($A135+32,'Annual Returns'!$A$4:$A$157,0)))-Inputs!$B$2*Inputs!$B$3*(1+Inputs!$B$4)^32))</f>
        <v/>
      </c>
      <c r="AJ135" s="16">
        <f>IF(OR(34&gt;Inputs!$B$5,$B135=""),"",MAX(0,AI135*(1+INDEX('Annual Returns'!$B$4:$B$157,MATCH($A135+33,'Annual Returns'!$A$4:$A$157,0)))-Inputs!$B$2*Inputs!$B$3*(1+Inputs!$B$4)^33))</f>
        <v/>
      </c>
      <c r="AK135" s="16">
        <f>IF(OR(35&gt;Inputs!$B$5,$B135=""),"",MAX(0,AJ135*(1+INDEX('Annual Returns'!$B$4:$B$157,MATCH($A135+34,'Annual Returns'!$A$4:$A$157,0)))-Inputs!$B$2*Inputs!$B$3*(1+Inputs!$B$4)^34))</f>
        <v/>
      </c>
      <c r="AL135" s="16">
        <f>IF(OR(36&gt;Inputs!$B$5,$B135=""),"",MAX(0,AK135*(1+INDEX('Annual Returns'!$B$4:$B$157,MATCH($A135+35,'Annual Returns'!$A$4:$A$157,0)))-Inputs!$B$2*Inputs!$B$3*(1+Inputs!$B$4)^35))</f>
        <v/>
      </c>
      <c r="AM135" s="16">
        <f>IF(OR(37&gt;Inputs!$B$5,$B135=""),"",MAX(0,AL135*(1+INDEX('Annual Returns'!$B$4:$B$157,MATCH($A135+36,'Annual Returns'!$A$4:$A$157,0)))-Inputs!$B$2*Inputs!$B$3*(1+Inputs!$B$4)^36))</f>
        <v/>
      </c>
      <c r="AN135" s="16">
        <f>IF(OR(38&gt;Inputs!$B$5,$B135=""),"",MAX(0,AM135*(1+INDEX('Annual Returns'!$B$4:$B$157,MATCH($A135+37,'Annual Returns'!$A$4:$A$157,0)))-Inputs!$B$2*Inputs!$B$3*(1+Inputs!$B$4)^37))</f>
        <v/>
      </c>
      <c r="AO135" s="16">
        <f>IF(OR(39&gt;Inputs!$B$5,$B135=""),"",MAX(0,AN135*(1+INDEX('Annual Returns'!$B$4:$B$157,MATCH($A135+38,'Annual Returns'!$A$4:$A$157,0)))-Inputs!$B$2*Inputs!$B$3*(1+Inputs!$B$4)^38))</f>
        <v/>
      </c>
      <c r="AP135" s="16">
        <f>IF(OR(40&gt;Inputs!$B$5,$B135=""),"",MAX(0,AO135*(1+INDEX('Annual Returns'!$B$4:$B$157,MATCH($A135+39,'Annual Returns'!$A$4:$A$157,0)))-Inputs!$B$2*Inputs!$B$3*(1+Inputs!$B$4)^39))</f>
        <v/>
      </c>
      <c r="AQ135" s="16">
        <f>IF(OR(41&gt;Inputs!$B$5,$B135=""),"",MAX(0,AP135*(1+INDEX('Annual Returns'!$B$4:$B$157,MATCH($A135+40,'Annual Returns'!$A$4:$A$157,0)))-Inputs!$B$2*Inputs!$B$3*(1+Inputs!$B$4)^40))</f>
        <v/>
      </c>
      <c r="AR135" s="16">
        <f>IF(OR(42&gt;Inputs!$B$5,$B135=""),"",MAX(0,AQ135*(1+INDEX('Annual Returns'!$B$4:$B$157,MATCH($A135+41,'Annual Returns'!$A$4:$A$157,0)))-Inputs!$B$2*Inputs!$B$3*(1+Inputs!$B$4)^41))</f>
        <v/>
      </c>
      <c r="AS135" s="16">
        <f>IF(OR(43&gt;Inputs!$B$5,$B135=""),"",MAX(0,AR135*(1+INDEX('Annual Returns'!$B$4:$B$157,MATCH($A135+42,'Annual Returns'!$A$4:$A$157,0)))-Inputs!$B$2*Inputs!$B$3*(1+Inputs!$B$4)^42))</f>
        <v/>
      </c>
      <c r="AT135" s="16">
        <f>IF(OR(44&gt;Inputs!$B$5,$B135=""),"",MAX(0,AS135*(1+INDEX('Annual Returns'!$B$4:$B$157,MATCH($A135+43,'Annual Returns'!$A$4:$A$157,0)))-Inputs!$B$2*Inputs!$B$3*(1+Inputs!$B$4)^43))</f>
        <v/>
      </c>
      <c r="AU135" s="16">
        <f>IF(OR(45&gt;Inputs!$B$5,$B135=""),"",MAX(0,AT135*(1+INDEX('Annual Returns'!$B$4:$B$157,MATCH($A135+44,'Annual Returns'!$A$4:$A$157,0)))-Inputs!$B$2*Inputs!$B$3*(1+Inputs!$B$4)^44))</f>
        <v/>
      </c>
      <c r="AV135" s="16">
        <f>IF(OR(46&gt;Inputs!$B$5,$B135=""),"",MAX(0,AU135*(1+INDEX('Annual Returns'!$B$4:$B$157,MATCH($A135+45,'Annual Returns'!$A$4:$A$157,0)))-Inputs!$B$2*Inputs!$B$3*(1+Inputs!$B$4)^45))</f>
        <v/>
      </c>
      <c r="AW135" s="16">
        <f>IF(OR(47&gt;Inputs!$B$5,$B135=""),"",MAX(0,AV135*(1+INDEX('Annual Returns'!$B$4:$B$157,MATCH($A135+46,'Annual Returns'!$A$4:$A$157,0)))-Inputs!$B$2*Inputs!$B$3*(1+Inputs!$B$4)^46))</f>
        <v/>
      </c>
      <c r="AX135" s="16">
        <f>IF(OR(48&gt;Inputs!$B$5,$B135=""),"",MAX(0,AW135*(1+INDEX('Annual Returns'!$B$4:$B$157,MATCH($A135+47,'Annual Returns'!$A$4:$A$157,0)))-Inputs!$B$2*Inputs!$B$3*(1+Inputs!$B$4)^47))</f>
        <v/>
      </c>
      <c r="AY135" s="16">
        <f>IF(OR(49&gt;Inputs!$B$5,$B135=""),"",MAX(0,AX135*(1+INDEX('Annual Returns'!$B$4:$B$157,MATCH($A135+48,'Annual Returns'!$A$4:$A$157,0)))-Inputs!$B$2*Inputs!$B$3*(1+Inputs!$B$4)^48))</f>
        <v/>
      </c>
      <c r="AZ135" s="16">
        <f>IF(OR(50&gt;Inputs!$B$5,$B135=""),"",MAX(0,AY135*(1+INDEX('Annual Returns'!$B$4:$B$157,MATCH($A135+49,'Annual Returns'!$A$4:$A$157,0)))-Inputs!$B$2*Inputs!$B$3*(1+Inputs!$B$4)^49))</f>
        <v/>
      </c>
      <c r="BA135" s="16">
        <f>IF(B135="","",INDEX(C135:AZ135,Inputs!$B$5))</f>
        <v/>
      </c>
      <c r="BB135">
        <f>IF(BA135="","",IF(BA135&gt;0,1,0))</f>
        <v/>
      </c>
      <c r="BC135">
        <f>IF(BB135="","",IF(BB135=1,"",MATCH(0,C135:AZ135,0)))</f>
        <v/>
      </c>
    </row>
    <row r="136">
      <c r="A136" t="n">
        <v>2004</v>
      </c>
      <c r="B136" s="16">
        <f>IF(OR($A136+Inputs!$B$5-1&gt;Inputs!$B$7,Inputs!$B$5&gt;50),"",Inputs!$B$2)</f>
        <v/>
      </c>
      <c r="C136" s="16">
        <f>IF(OR(1&gt;Inputs!$B$5,$B136=""),"",MAX(0,B136*(1+INDEX('Annual Returns'!$B$4:$B$157,MATCH($A136+0,'Annual Returns'!$A$4:$A$157,0)))-Inputs!$B$2*Inputs!$B$3*(1+Inputs!$B$4)^0))</f>
        <v/>
      </c>
      <c r="D136" s="16">
        <f>IF(OR(2&gt;Inputs!$B$5,$B136=""),"",MAX(0,C136*(1+INDEX('Annual Returns'!$B$4:$B$157,MATCH($A136+1,'Annual Returns'!$A$4:$A$157,0)))-Inputs!$B$2*Inputs!$B$3*(1+Inputs!$B$4)^1))</f>
        <v/>
      </c>
      <c r="E136" s="16">
        <f>IF(OR(3&gt;Inputs!$B$5,$B136=""),"",MAX(0,D136*(1+INDEX('Annual Returns'!$B$4:$B$157,MATCH($A136+2,'Annual Returns'!$A$4:$A$157,0)))-Inputs!$B$2*Inputs!$B$3*(1+Inputs!$B$4)^2))</f>
        <v/>
      </c>
      <c r="F136" s="16">
        <f>IF(OR(4&gt;Inputs!$B$5,$B136=""),"",MAX(0,E136*(1+INDEX('Annual Returns'!$B$4:$B$157,MATCH($A136+3,'Annual Returns'!$A$4:$A$157,0)))-Inputs!$B$2*Inputs!$B$3*(1+Inputs!$B$4)^3))</f>
        <v/>
      </c>
      <c r="G136" s="16">
        <f>IF(OR(5&gt;Inputs!$B$5,$B136=""),"",MAX(0,F136*(1+INDEX('Annual Returns'!$B$4:$B$157,MATCH($A136+4,'Annual Returns'!$A$4:$A$157,0)))-Inputs!$B$2*Inputs!$B$3*(1+Inputs!$B$4)^4))</f>
        <v/>
      </c>
      <c r="H136" s="16">
        <f>IF(OR(6&gt;Inputs!$B$5,$B136=""),"",MAX(0,G136*(1+INDEX('Annual Returns'!$B$4:$B$157,MATCH($A136+5,'Annual Returns'!$A$4:$A$157,0)))-Inputs!$B$2*Inputs!$B$3*(1+Inputs!$B$4)^5))</f>
        <v/>
      </c>
      <c r="I136" s="16">
        <f>IF(OR(7&gt;Inputs!$B$5,$B136=""),"",MAX(0,H136*(1+INDEX('Annual Returns'!$B$4:$B$157,MATCH($A136+6,'Annual Returns'!$A$4:$A$157,0)))-Inputs!$B$2*Inputs!$B$3*(1+Inputs!$B$4)^6))</f>
        <v/>
      </c>
      <c r="J136" s="16">
        <f>IF(OR(8&gt;Inputs!$B$5,$B136=""),"",MAX(0,I136*(1+INDEX('Annual Returns'!$B$4:$B$157,MATCH($A136+7,'Annual Returns'!$A$4:$A$157,0)))-Inputs!$B$2*Inputs!$B$3*(1+Inputs!$B$4)^7))</f>
        <v/>
      </c>
      <c r="K136" s="16">
        <f>IF(OR(9&gt;Inputs!$B$5,$B136=""),"",MAX(0,J136*(1+INDEX('Annual Returns'!$B$4:$B$157,MATCH($A136+8,'Annual Returns'!$A$4:$A$157,0)))-Inputs!$B$2*Inputs!$B$3*(1+Inputs!$B$4)^8))</f>
        <v/>
      </c>
      <c r="L136" s="16">
        <f>IF(OR(10&gt;Inputs!$B$5,$B136=""),"",MAX(0,K136*(1+INDEX('Annual Returns'!$B$4:$B$157,MATCH($A136+9,'Annual Returns'!$A$4:$A$157,0)))-Inputs!$B$2*Inputs!$B$3*(1+Inputs!$B$4)^9))</f>
        <v/>
      </c>
      <c r="M136" s="16">
        <f>IF(OR(11&gt;Inputs!$B$5,$B136=""),"",MAX(0,L136*(1+INDEX('Annual Returns'!$B$4:$B$157,MATCH($A136+10,'Annual Returns'!$A$4:$A$157,0)))-Inputs!$B$2*Inputs!$B$3*(1+Inputs!$B$4)^10))</f>
        <v/>
      </c>
      <c r="N136" s="16">
        <f>IF(OR(12&gt;Inputs!$B$5,$B136=""),"",MAX(0,M136*(1+INDEX('Annual Returns'!$B$4:$B$157,MATCH($A136+11,'Annual Returns'!$A$4:$A$157,0)))-Inputs!$B$2*Inputs!$B$3*(1+Inputs!$B$4)^11))</f>
        <v/>
      </c>
      <c r="O136" s="16">
        <f>IF(OR(13&gt;Inputs!$B$5,$B136=""),"",MAX(0,N136*(1+INDEX('Annual Returns'!$B$4:$B$157,MATCH($A136+12,'Annual Returns'!$A$4:$A$157,0)))-Inputs!$B$2*Inputs!$B$3*(1+Inputs!$B$4)^12))</f>
        <v/>
      </c>
      <c r="P136" s="16">
        <f>IF(OR(14&gt;Inputs!$B$5,$B136=""),"",MAX(0,O136*(1+INDEX('Annual Returns'!$B$4:$B$157,MATCH($A136+13,'Annual Returns'!$A$4:$A$157,0)))-Inputs!$B$2*Inputs!$B$3*(1+Inputs!$B$4)^13))</f>
        <v/>
      </c>
      <c r="Q136" s="16">
        <f>IF(OR(15&gt;Inputs!$B$5,$B136=""),"",MAX(0,P136*(1+INDEX('Annual Returns'!$B$4:$B$157,MATCH($A136+14,'Annual Returns'!$A$4:$A$157,0)))-Inputs!$B$2*Inputs!$B$3*(1+Inputs!$B$4)^14))</f>
        <v/>
      </c>
      <c r="R136" s="16">
        <f>IF(OR(16&gt;Inputs!$B$5,$B136=""),"",MAX(0,Q136*(1+INDEX('Annual Returns'!$B$4:$B$157,MATCH($A136+15,'Annual Returns'!$A$4:$A$157,0)))-Inputs!$B$2*Inputs!$B$3*(1+Inputs!$B$4)^15))</f>
        <v/>
      </c>
      <c r="S136" s="16">
        <f>IF(OR(17&gt;Inputs!$B$5,$B136=""),"",MAX(0,R136*(1+INDEX('Annual Returns'!$B$4:$B$157,MATCH($A136+16,'Annual Returns'!$A$4:$A$157,0)))-Inputs!$B$2*Inputs!$B$3*(1+Inputs!$B$4)^16))</f>
        <v/>
      </c>
      <c r="T136" s="16">
        <f>IF(OR(18&gt;Inputs!$B$5,$B136=""),"",MAX(0,S136*(1+INDEX('Annual Returns'!$B$4:$B$157,MATCH($A136+17,'Annual Returns'!$A$4:$A$157,0)))-Inputs!$B$2*Inputs!$B$3*(1+Inputs!$B$4)^17))</f>
        <v/>
      </c>
      <c r="U136" s="16">
        <f>IF(OR(19&gt;Inputs!$B$5,$B136=""),"",MAX(0,T136*(1+INDEX('Annual Returns'!$B$4:$B$157,MATCH($A136+18,'Annual Returns'!$A$4:$A$157,0)))-Inputs!$B$2*Inputs!$B$3*(1+Inputs!$B$4)^18))</f>
        <v/>
      </c>
      <c r="V136" s="16">
        <f>IF(OR(20&gt;Inputs!$B$5,$B136=""),"",MAX(0,U136*(1+INDEX('Annual Returns'!$B$4:$B$157,MATCH($A136+19,'Annual Returns'!$A$4:$A$157,0)))-Inputs!$B$2*Inputs!$B$3*(1+Inputs!$B$4)^19))</f>
        <v/>
      </c>
      <c r="W136" s="16">
        <f>IF(OR(21&gt;Inputs!$B$5,$B136=""),"",MAX(0,V136*(1+INDEX('Annual Returns'!$B$4:$B$157,MATCH($A136+20,'Annual Returns'!$A$4:$A$157,0)))-Inputs!$B$2*Inputs!$B$3*(1+Inputs!$B$4)^20))</f>
        <v/>
      </c>
      <c r="X136" s="16">
        <f>IF(OR(22&gt;Inputs!$B$5,$B136=""),"",MAX(0,W136*(1+INDEX('Annual Returns'!$B$4:$B$157,MATCH($A136+21,'Annual Returns'!$A$4:$A$157,0)))-Inputs!$B$2*Inputs!$B$3*(1+Inputs!$B$4)^21))</f>
        <v/>
      </c>
      <c r="Y136" s="16">
        <f>IF(OR(23&gt;Inputs!$B$5,$B136=""),"",MAX(0,X136*(1+INDEX('Annual Returns'!$B$4:$B$157,MATCH($A136+22,'Annual Returns'!$A$4:$A$157,0)))-Inputs!$B$2*Inputs!$B$3*(1+Inputs!$B$4)^22))</f>
        <v/>
      </c>
      <c r="Z136" s="16">
        <f>IF(OR(24&gt;Inputs!$B$5,$B136=""),"",MAX(0,Y136*(1+INDEX('Annual Returns'!$B$4:$B$157,MATCH($A136+23,'Annual Returns'!$A$4:$A$157,0)))-Inputs!$B$2*Inputs!$B$3*(1+Inputs!$B$4)^23))</f>
        <v/>
      </c>
      <c r="AA136" s="16">
        <f>IF(OR(25&gt;Inputs!$B$5,$B136=""),"",MAX(0,Z136*(1+INDEX('Annual Returns'!$B$4:$B$157,MATCH($A136+24,'Annual Returns'!$A$4:$A$157,0)))-Inputs!$B$2*Inputs!$B$3*(1+Inputs!$B$4)^24))</f>
        <v/>
      </c>
      <c r="AB136" s="16">
        <f>IF(OR(26&gt;Inputs!$B$5,$B136=""),"",MAX(0,AA136*(1+INDEX('Annual Returns'!$B$4:$B$157,MATCH($A136+25,'Annual Returns'!$A$4:$A$157,0)))-Inputs!$B$2*Inputs!$B$3*(1+Inputs!$B$4)^25))</f>
        <v/>
      </c>
      <c r="AC136" s="16">
        <f>IF(OR(27&gt;Inputs!$B$5,$B136=""),"",MAX(0,AB136*(1+INDEX('Annual Returns'!$B$4:$B$157,MATCH($A136+26,'Annual Returns'!$A$4:$A$157,0)))-Inputs!$B$2*Inputs!$B$3*(1+Inputs!$B$4)^26))</f>
        <v/>
      </c>
      <c r="AD136" s="16">
        <f>IF(OR(28&gt;Inputs!$B$5,$B136=""),"",MAX(0,AC136*(1+INDEX('Annual Returns'!$B$4:$B$157,MATCH($A136+27,'Annual Returns'!$A$4:$A$157,0)))-Inputs!$B$2*Inputs!$B$3*(1+Inputs!$B$4)^27))</f>
        <v/>
      </c>
      <c r="AE136" s="16">
        <f>IF(OR(29&gt;Inputs!$B$5,$B136=""),"",MAX(0,AD136*(1+INDEX('Annual Returns'!$B$4:$B$157,MATCH($A136+28,'Annual Returns'!$A$4:$A$157,0)))-Inputs!$B$2*Inputs!$B$3*(1+Inputs!$B$4)^28))</f>
        <v/>
      </c>
      <c r="AF136" s="16">
        <f>IF(OR(30&gt;Inputs!$B$5,$B136=""),"",MAX(0,AE136*(1+INDEX('Annual Returns'!$B$4:$B$157,MATCH($A136+29,'Annual Returns'!$A$4:$A$157,0)))-Inputs!$B$2*Inputs!$B$3*(1+Inputs!$B$4)^29))</f>
        <v/>
      </c>
      <c r="AG136" s="16">
        <f>IF(OR(31&gt;Inputs!$B$5,$B136=""),"",MAX(0,AF136*(1+INDEX('Annual Returns'!$B$4:$B$157,MATCH($A136+30,'Annual Returns'!$A$4:$A$157,0)))-Inputs!$B$2*Inputs!$B$3*(1+Inputs!$B$4)^30))</f>
        <v/>
      </c>
      <c r="AH136" s="16">
        <f>IF(OR(32&gt;Inputs!$B$5,$B136=""),"",MAX(0,AG136*(1+INDEX('Annual Returns'!$B$4:$B$157,MATCH($A136+31,'Annual Returns'!$A$4:$A$157,0)))-Inputs!$B$2*Inputs!$B$3*(1+Inputs!$B$4)^31))</f>
        <v/>
      </c>
      <c r="AI136" s="16">
        <f>IF(OR(33&gt;Inputs!$B$5,$B136=""),"",MAX(0,AH136*(1+INDEX('Annual Returns'!$B$4:$B$157,MATCH($A136+32,'Annual Returns'!$A$4:$A$157,0)))-Inputs!$B$2*Inputs!$B$3*(1+Inputs!$B$4)^32))</f>
        <v/>
      </c>
      <c r="AJ136" s="16">
        <f>IF(OR(34&gt;Inputs!$B$5,$B136=""),"",MAX(0,AI136*(1+INDEX('Annual Returns'!$B$4:$B$157,MATCH($A136+33,'Annual Returns'!$A$4:$A$157,0)))-Inputs!$B$2*Inputs!$B$3*(1+Inputs!$B$4)^33))</f>
        <v/>
      </c>
      <c r="AK136" s="16">
        <f>IF(OR(35&gt;Inputs!$B$5,$B136=""),"",MAX(0,AJ136*(1+INDEX('Annual Returns'!$B$4:$B$157,MATCH($A136+34,'Annual Returns'!$A$4:$A$157,0)))-Inputs!$B$2*Inputs!$B$3*(1+Inputs!$B$4)^34))</f>
        <v/>
      </c>
      <c r="AL136" s="16">
        <f>IF(OR(36&gt;Inputs!$B$5,$B136=""),"",MAX(0,AK136*(1+INDEX('Annual Returns'!$B$4:$B$157,MATCH($A136+35,'Annual Returns'!$A$4:$A$157,0)))-Inputs!$B$2*Inputs!$B$3*(1+Inputs!$B$4)^35))</f>
        <v/>
      </c>
      <c r="AM136" s="16">
        <f>IF(OR(37&gt;Inputs!$B$5,$B136=""),"",MAX(0,AL136*(1+INDEX('Annual Returns'!$B$4:$B$157,MATCH($A136+36,'Annual Returns'!$A$4:$A$157,0)))-Inputs!$B$2*Inputs!$B$3*(1+Inputs!$B$4)^36))</f>
        <v/>
      </c>
      <c r="AN136" s="16">
        <f>IF(OR(38&gt;Inputs!$B$5,$B136=""),"",MAX(0,AM136*(1+INDEX('Annual Returns'!$B$4:$B$157,MATCH($A136+37,'Annual Returns'!$A$4:$A$157,0)))-Inputs!$B$2*Inputs!$B$3*(1+Inputs!$B$4)^37))</f>
        <v/>
      </c>
      <c r="AO136" s="16">
        <f>IF(OR(39&gt;Inputs!$B$5,$B136=""),"",MAX(0,AN136*(1+INDEX('Annual Returns'!$B$4:$B$157,MATCH($A136+38,'Annual Returns'!$A$4:$A$157,0)))-Inputs!$B$2*Inputs!$B$3*(1+Inputs!$B$4)^38))</f>
        <v/>
      </c>
      <c r="AP136" s="16">
        <f>IF(OR(40&gt;Inputs!$B$5,$B136=""),"",MAX(0,AO136*(1+INDEX('Annual Returns'!$B$4:$B$157,MATCH($A136+39,'Annual Returns'!$A$4:$A$157,0)))-Inputs!$B$2*Inputs!$B$3*(1+Inputs!$B$4)^39))</f>
        <v/>
      </c>
      <c r="AQ136" s="16">
        <f>IF(OR(41&gt;Inputs!$B$5,$B136=""),"",MAX(0,AP136*(1+INDEX('Annual Returns'!$B$4:$B$157,MATCH($A136+40,'Annual Returns'!$A$4:$A$157,0)))-Inputs!$B$2*Inputs!$B$3*(1+Inputs!$B$4)^40))</f>
        <v/>
      </c>
      <c r="AR136" s="16">
        <f>IF(OR(42&gt;Inputs!$B$5,$B136=""),"",MAX(0,AQ136*(1+INDEX('Annual Returns'!$B$4:$B$157,MATCH($A136+41,'Annual Returns'!$A$4:$A$157,0)))-Inputs!$B$2*Inputs!$B$3*(1+Inputs!$B$4)^41))</f>
        <v/>
      </c>
      <c r="AS136" s="16">
        <f>IF(OR(43&gt;Inputs!$B$5,$B136=""),"",MAX(0,AR136*(1+INDEX('Annual Returns'!$B$4:$B$157,MATCH($A136+42,'Annual Returns'!$A$4:$A$157,0)))-Inputs!$B$2*Inputs!$B$3*(1+Inputs!$B$4)^42))</f>
        <v/>
      </c>
      <c r="AT136" s="16">
        <f>IF(OR(44&gt;Inputs!$B$5,$B136=""),"",MAX(0,AS136*(1+INDEX('Annual Returns'!$B$4:$B$157,MATCH($A136+43,'Annual Returns'!$A$4:$A$157,0)))-Inputs!$B$2*Inputs!$B$3*(1+Inputs!$B$4)^43))</f>
        <v/>
      </c>
      <c r="AU136" s="16">
        <f>IF(OR(45&gt;Inputs!$B$5,$B136=""),"",MAX(0,AT136*(1+INDEX('Annual Returns'!$B$4:$B$157,MATCH($A136+44,'Annual Returns'!$A$4:$A$157,0)))-Inputs!$B$2*Inputs!$B$3*(1+Inputs!$B$4)^44))</f>
        <v/>
      </c>
      <c r="AV136" s="16">
        <f>IF(OR(46&gt;Inputs!$B$5,$B136=""),"",MAX(0,AU136*(1+INDEX('Annual Returns'!$B$4:$B$157,MATCH($A136+45,'Annual Returns'!$A$4:$A$157,0)))-Inputs!$B$2*Inputs!$B$3*(1+Inputs!$B$4)^45))</f>
        <v/>
      </c>
      <c r="AW136" s="16">
        <f>IF(OR(47&gt;Inputs!$B$5,$B136=""),"",MAX(0,AV136*(1+INDEX('Annual Returns'!$B$4:$B$157,MATCH($A136+46,'Annual Returns'!$A$4:$A$157,0)))-Inputs!$B$2*Inputs!$B$3*(1+Inputs!$B$4)^46))</f>
        <v/>
      </c>
      <c r="AX136" s="16">
        <f>IF(OR(48&gt;Inputs!$B$5,$B136=""),"",MAX(0,AW136*(1+INDEX('Annual Returns'!$B$4:$B$157,MATCH($A136+47,'Annual Returns'!$A$4:$A$157,0)))-Inputs!$B$2*Inputs!$B$3*(1+Inputs!$B$4)^47))</f>
        <v/>
      </c>
      <c r="AY136" s="16">
        <f>IF(OR(49&gt;Inputs!$B$5,$B136=""),"",MAX(0,AX136*(1+INDEX('Annual Returns'!$B$4:$B$157,MATCH($A136+48,'Annual Returns'!$A$4:$A$157,0)))-Inputs!$B$2*Inputs!$B$3*(1+Inputs!$B$4)^48))</f>
        <v/>
      </c>
      <c r="AZ136" s="16">
        <f>IF(OR(50&gt;Inputs!$B$5,$B136=""),"",MAX(0,AY136*(1+INDEX('Annual Returns'!$B$4:$B$157,MATCH($A136+49,'Annual Returns'!$A$4:$A$157,0)))-Inputs!$B$2*Inputs!$B$3*(1+Inputs!$B$4)^49))</f>
        <v/>
      </c>
      <c r="BA136" s="16">
        <f>IF(B136="","",INDEX(C136:AZ136,Inputs!$B$5))</f>
        <v/>
      </c>
      <c r="BB136">
        <f>IF(BA136="","",IF(BA136&gt;0,1,0))</f>
        <v/>
      </c>
      <c r="BC136">
        <f>IF(BB136="","",IF(BB136=1,"",MATCH(0,C136:AZ136,0)))</f>
        <v/>
      </c>
    </row>
    <row r="137">
      <c r="A137" t="n">
        <v>2005</v>
      </c>
      <c r="B137" s="16">
        <f>IF(OR($A137+Inputs!$B$5-1&gt;Inputs!$B$7,Inputs!$B$5&gt;50),"",Inputs!$B$2)</f>
        <v/>
      </c>
      <c r="C137" s="16">
        <f>IF(OR(1&gt;Inputs!$B$5,$B137=""),"",MAX(0,B137*(1+INDEX('Annual Returns'!$B$4:$B$157,MATCH($A137+0,'Annual Returns'!$A$4:$A$157,0)))-Inputs!$B$2*Inputs!$B$3*(1+Inputs!$B$4)^0))</f>
        <v/>
      </c>
      <c r="D137" s="16">
        <f>IF(OR(2&gt;Inputs!$B$5,$B137=""),"",MAX(0,C137*(1+INDEX('Annual Returns'!$B$4:$B$157,MATCH($A137+1,'Annual Returns'!$A$4:$A$157,0)))-Inputs!$B$2*Inputs!$B$3*(1+Inputs!$B$4)^1))</f>
        <v/>
      </c>
      <c r="E137" s="16">
        <f>IF(OR(3&gt;Inputs!$B$5,$B137=""),"",MAX(0,D137*(1+INDEX('Annual Returns'!$B$4:$B$157,MATCH($A137+2,'Annual Returns'!$A$4:$A$157,0)))-Inputs!$B$2*Inputs!$B$3*(1+Inputs!$B$4)^2))</f>
        <v/>
      </c>
      <c r="F137" s="16">
        <f>IF(OR(4&gt;Inputs!$B$5,$B137=""),"",MAX(0,E137*(1+INDEX('Annual Returns'!$B$4:$B$157,MATCH($A137+3,'Annual Returns'!$A$4:$A$157,0)))-Inputs!$B$2*Inputs!$B$3*(1+Inputs!$B$4)^3))</f>
        <v/>
      </c>
      <c r="G137" s="16">
        <f>IF(OR(5&gt;Inputs!$B$5,$B137=""),"",MAX(0,F137*(1+INDEX('Annual Returns'!$B$4:$B$157,MATCH($A137+4,'Annual Returns'!$A$4:$A$157,0)))-Inputs!$B$2*Inputs!$B$3*(1+Inputs!$B$4)^4))</f>
        <v/>
      </c>
      <c r="H137" s="16">
        <f>IF(OR(6&gt;Inputs!$B$5,$B137=""),"",MAX(0,G137*(1+INDEX('Annual Returns'!$B$4:$B$157,MATCH($A137+5,'Annual Returns'!$A$4:$A$157,0)))-Inputs!$B$2*Inputs!$B$3*(1+Inputs!$B$4)^5))</f>
        <v/>
      </c>
      <c r="I137" s="16">
        <f>IF(OR(7&gt;Inputs!$B$5,$B137=""),"",MAX(0,H137*(1+INDEX('Annual Returns'!$B$4:$B$157,MATCH($A137+6,'Annual Returns'!$A$4:$A$157,0)))-Inputs!$B$2*Inputs!$B$3*(1+Inputs!$B$4)^6))</f>
        <v/>
      </c>
      <c r="J137" s="16">
        <f>IF(OR(8&gt;Inputs!$B$5,$B137=""),"",MAX(0,I137*(1+INDEX('Annual Returns'!$B$4:$B$157,MATCH($A137+7,'Annual Returns'!$A$4:$A$157,0)))-Inputs!$B$2*Inputs!$B$3*(1+Inputs!$B$4)^7))</f>
        <v/>
      </c>
      <c r="K137" s="16">
        <f>IF(OR(9&gt;Inputs!$B$5,$B137=""),"",MAX(0,J137*(1+INDEX('Annual Returns'!$B$4:$B$157,MATCH($A137+8,'Annual Returns'!$A$4:$A$157,0)))-Inputs!$B$2*Inputs!$B$3*(1+Inputs!$B$4)^8))</f>
        <v/>
      </c>
      <c r="L137" s="16">
        <f>IF(OR(10&gt;Inputs!$B$5,$B137=""),"",MAX(0,K137*(1+INDEX('Annual Returns'!$B$4:$B$157,MATCH($A137+9,'Annual Returns'!$A$4:$A$157,0)))-Inputs!$B$2*Inputs!$B$3*(1+Inputs!$B$4)^9))</f>
        <v/>
      </c>
      <c r="M137" s="16">
        <f>IF(OR(11&gt;Inputs!$B$5,$B137=""),"",MAX(0,L137*(1+INDEX('Annual Returns'!$B$4:$B$157,MATCH($A137+10,'Annual Returns'!$A$4:$A$157,0)))-Inputs!$B$2*Inputs!$B$3*(1+Inputs!$B$4)^10))</f>
        <v/>
      </c>
      <c r="N137" s="16">
        <f>IF(OR(12&gt;Inputs!$B$5,$B137=""),"",MAX(0,M137*(1+INDEX('Annual Returns'!$B$4:$B$157,MATCH($A137+11,'Annual Returns'!$A$4:$A$157,0)))-Inputs!$B$2*Inputs!$B$3*(1+Inputs!$B$4)^11))</f>
        <v/>
      </c>
      <c r="O137" s="16">
        <f>IF(OR(13&gt;Inputs!$B$5,$B137=""),"",MAX(0,N137*(1+INDEX('Annual Returns'!$B$4:$B$157,MATCH($A137+12,'Annual Returns'!$A$4:$A$157,0)))-Inputs!$B$2*Inputs!$B$3*(1+Inputs!$B$4)^12))</f>
        <v/>
      </c>
      <c r="P137" s="16">
        <f>IF(OR(14&gt;Inputs!$B$5,$B137=""),"",MAX(0,O137*(1+INDEX('Annual Returns'!$B$4:$B$157,MATCH($A137+13,'Annual Returns'!$A$4:$A$157,0)))-Inputs!$B$2*Inputs!$B$3*(1+Inputs!$B$4)^13))</f>
        <v/>
      </c>
      <c r="Q137" s="16">
        <f>IF(OR(15&gt;Inputs!$B$5,$B137=""),"",MAX(0,P137*(1+INDEX('Annual Returns'!$B$4:$B$157,MATCH($A137+14,'Annual Returns'!$A$4:$A$157,0)))-Inputs!$B$2*Inputs!$B$3*(1+Inputs!$B$4)^14))</f>
        <v/>
      </c>
      <c r="R137" s="16">
        <f>IF(OR(16&gt;Inputs!$B$5,$B137=""),"",MAX(0,Q137*(1+INDEX('Annual Returns'!$B$4:$B$157,MATCH($A137+15,'Annual Returns'!$A$4:$A$157,0)))-Inputs!$B$2*Inputs!$B$3*(1+Inputs!$B$4)^15))</f>
        <v/>
      </c>
      <c r="S137" s="16">
        <f>IF(OR(17&gt;Inputs!$B$5,$B137=""),"",MAX(0,R137*(1+INDEX('Annual Returns'!$B$4:$B$157,MATCH($A137+16,'Annual Returns'!$A$4:$A$157,0)))-Inputs!$B$2*Inputs!$B$3*(1+Inputs!$B$4)^16))</f>
        <v/>
      </c>
      <c r="T137" s="16">
        <f>IF(OR(18&gt;Inputs!$B$5,$B137=""),"",MAX(0,S137*(1+INDEX('Annual Returns'!$B$4:$B$157,MATCH($A137+17,'Annual Returns'!$A$4:$A$157,0)))-Inputs!$B$2*Inputs!$B$3*(1+Inputs!$B$4)^17))</f>
        <v/>
      </c>
      <c r="U137" s="16">
        <f>IF(OR(19&gt;Inputs!$B$5,$B137=""),"",MAX(0,T137*(1+INDEX('Annual Returns'!$B$4:$B$157,MATCH($A137+18,'Annual Returns'!$A$4:$A$157,0)))-Inputs!$B$2*Inputs!$B$3*(1+Inputs!$B$4)^18))</f>
        <v/>
      </c>
      <c r="V137" s="16">
        <f>IF(OR(20&gt;Inputs!$B$5,$B137=""),"",MAX(0,U137*(1+INDEX('Annual Returns'!$B$4:$B$157,MATCH($A137+19,'Annual Returns'!$A$4:$A$157,0)))-Inputs!$B$2*Inputs!$B$3*(1+Inputs!$B$4)^19))</f>
        <v/>
      </c>
      <c r="W137" s="16">
        <f>IF(OR(21&gt;Inputs!$B$5,$B137=""),"",MAX(0,V137*(1+INDEX('Annual Returns'!$B$4:$B$157,MATCH($A137+20,'Annual Returns'!$A$4:$A$157,0)))-Inputs!$B$2*Inputs!$B$3*(1+Inputs!$B$4)^20))</f>
        <v/>
      </c>
      <c r="X137" s="16">
        <f>IF(OR(22&gt;Inputs!$B$5,$B137=""),"",MAX(0,W137*(1+INDEX('Annual Returns'!$B$4:$B$157,MATCH($A137+21,'Annual Returns'!$A$4:$A$157,0)))-Inputs!$B$2*Inputs!$B$3*(1+Inputs!$B$4)^21))</f>
        <v/>
      </c>
      <c r="Y137" s="16">
        <f>IF(OR(23&gt;Inputs!$B$5,$B137=""),"",MAX(0,X137*(1+INDEX('Annual Returns'!$B$4:$B$157,MATCH($A137+22,'Annual Returns'!$A$4:$A$157,0)))-Inputs!$B$2*Inputs!$B$3*(1+Inputs!$B$4)^22))</f>
        <v/>
      </c>
      <c r="Z137" s="16">
        <f>IF(OR(24&gt;Inputs!$B$5,$B137=""),"",MAX(0,Y137*(1+INDEX('Annual Returns'!$B$4:$B$157,MATCH($A137+23,'Annual Returns'!$A$4:$A$157,0)))-Inputs!$B$2*Inputs!$B$3*(1+Inputs!$B$4)^23))</f>
        <v/>
      </c>
      <c r="AA137" s="16">
        <f>IF(OR(25&gt;Inputs!$B$5,$B137=""),"",MAX(0,Z137*(1+INDEX('Annual Returns'!$B$4:$B$157,MATCH($A137+24,'Annual Returns'!$A$4:$A$157,0)))-Inputs!$B$2*Inputs!$B$3*(1+Inputs!$B$4)^24))</f>
        <v/>
      </c>
      <c r="AB137" s="16">
        <f>IF(OR(26&gt;Inputs!$B$5,$B137=""),"",MAX(0,AA137*(1+INDEX('Annual Returns'!$B$4:$B$157,MATCH($A137+25,'Annual Returns'!$A$4:$A$157,0)))-Inputs!$B$2*Inputs!$B$3*(1+Inputs!$B$4)^25))</f>
        <v/>
      </c>
      <c r="AC137" s="16">
        <f>IF(OR(27&gt;Inputs!$B$5,$B137=""),"",MAX(0,AB137*(1+INDEX('Annual Returns'!$B$4:$B$157,MATCH($A137+26,'Annual Returns'!$A$4:$A$157,0)))-Inputs!$B$2*Inputs!$B$3*(1+Inputs!$B$4)^26))</f>
        <v/>
      </c>
      <c r="AD137" s="16">
        <f>IF(OR(28&gt;Inputs!$B$5,$B137=""),"",MAX(0,AC137*(1+INDEX('Annual Returns'!$B$4:$B$157,MATCH($A137+27,'Annual Returns'!$A$4:$A$157,0)))-Inputs!$B$2*Inputs!$B$3*(1+Inputs!$B$4)^27))</f>
        <v/>
      </c>
      <c r="AE137" s="16">
        <f>IF(OR(29&gt;Inputs!$B$5,$B137=""),"",MAX(0,AD137*(1+INDEX('Annual Returns'!$B$4:$B$157,MATCH($A137+28,'Annual Returns'!$A$4:$A$157,0)))-Inputs!$B$2*Inputs!$B$3*(1+Inputs!$B$4)^28))</f>
        <v/>
      </c>
      <c r="AF137" s="16">
        <f>IF(OR(30&gt;Inputs!$B$5,$B137=""),"",MAX(0,AE137*(1+INDEX('Annual Returns'!$B$4:$B$157,MATCH($A137+29,'Annual Returns'!$A$4:$A$157,0)))-Inputs!$B$2*Inputs!$B$3*(1+Inputs!$B$4)^29))</f>
        <v/>
      </c>
      <c r="AG137" s="16">
        <f>IF(OR(31&gt;Inputs!$B$5,$B137=""),"",MAX(0,AF137*(1+INDEX('Annual Returns'!$B$4:$B$157,MATCH($A137+30,'Annual Returns'!$A$4:$A$157,0)))-Inputs!$B$2*Inputs!$B$3*(1+Inputs!$B$4)^30))</f>
        <v/>
      </c>
      <c r="AH137" s="16">
        <f>IF(OR(32&gt;Inputs!$B$5,$B137=""),"",MAX(0,AG137*(1+INDEX('Annual Returns'!$B$4:$B$157,MATCH($A137+31,'Annual Returns'!$A$4:$A$157,0)))-Inputs!$B$2*Inputs!$B$3*(1+Inputs!$B$4)^31))</f>
        <v/>
      </c>
      <c r="AI137" s="16">
        <f>IF(OR(33&gt;Inputs!$B$5,$B137=""),"",MAX(0,AH137*(1+INDEX('Annual Returns'!$B$4:$B$157,MATCH($A137+32,'Annual Returns'!$A$4:$A$157,0)))-Inputs!$B$2*Inputs!$B$3*(1+Inputs!$B$4)^32))</f>
        <v/>
      </c>
      <c r="AJ137" s="16">
        <f>IF(OR(34&gt;Inputs!$B$5,$B137=""),"",MAX(0,AI137*(1+INDEX('Annual Returns'!$B$4:$B$157,MATCH($A137+33,'Annual Returns'!$A$4:$A$157,0)))-Inputs!$B$2*Inputs!$B$3*(1+Inputs!$B$4)^33))</f>
        <v/>
      </c>
      <c r="AK137" s="16">
        <f>IF(OR(35&gt;Inputs!$B$5,$B137=""),"",MAX(0,AJ137*(1+INDEX('Annual Returns'!$B$4:$B$157,MATCH($A137+34,'Annual Returns'!$A$4:$A$157,0)))-Inputs!$B$2*Inputs!$B$3*(1+Inputs!$B$4)^34))</f>
        <v/>
      </c>
      <c r="AL137" s="16">
        <f>IF(OR(36&gt;Inputs!$B$5,$B137=""),"",MAX(0,AK137*(1+INDEX('Annual Returns'!$B$4:$B$157,MATCH($A137+35,'Annual Returns'!$A$4:$A$157,0)))-Inputs!$B$2*Inputs!$B$3*(1+Inputs!$B$4)^35))</f>
        <v/>
      </c>
      <c r="AM137" s="16">
        <f>IF(OR(37&gt;Inputs!$B$5,$B137=""),"",MAX(0,AL137*(1+INDEX('Annual Returns'!$B$4:$B$157,MATCH($A137+36,'Annual Returns'!$A$4:$A$157,0)))-Inputs!$B$2*Inputs!$B$3*(1+Inputs!$B$4)^36))</f>
        <v/>
      </c>
      <c r="AN137" s="16">
        <f>IF(OR(38&gt;Inputs!$B$5,$B137=""),"",MAX(0,AM137*(1+INDEX('Annual Returns'!$B$4:$B$157,MATCH($A137+37,'Annual Returns'!$A$4:$A$157,0)))-Inputs!$B$2*Inputs!$B$3*(1+Inputs!$B$4)^37))</f>
        <v/>
      </c>
      <c r="AO137" s="16">
        <f>IF(OR(39&gt;Inputs!$B$5,$B137=""),"",MAX(0,AN137*(1+INDEX('Annual Returns'!$B$4:$B$157,MATCH($A137+38,'Annual Returns'!$A$4:$A$157,0)))-Inputs!$B$2*Inputs!$B$3*(1+Inputs!$B$4)^38))</f>
        <v/>
      </c>
      <c r="AP137" s="16">
        <f>IF(OR(40&gt;Inputs!$B$5,$B137=""),"",MAX(0,AO137*(1+INDEX('Annual Returns'!$B$4:$B$157,MATCH($A137+39,'Annual Returns'!$A$4:$A$157,0)))-Inputs!$B$2*Inputs!$B$3*(1+Inputs!$B$4)^39))</f>
        <v/>
      </c>
      <c r="AQ137" s="16">
        <f>IF(OR(41&gt;Inputs!$B$5,$B137=""),"",MAX(0,AP137*(1+INDEX('Annual Returns'!$B$4:$B$157,MATCH($A137+40,'Annual Returns'!$A$4:$A$157,0)))-Inputs!$B$2*Inputs!$B$3*(1+Inputs!$B$4)^40))</f>
        <v/>
      </c>
      <c r="AR137" s="16">
        <f>IF(OR(42&gt;Inputs!$B$5,$B137=""),"",MAX(0,AQ137*(1+INDEX('Annual Returns'!$B$4:$B$157,MATCH($A137+41,'Annual Returns'!$A$4:$A$157,0)))-Inputs!$B$2*Inputs!$B$3*(1+Inputs!$B$4)^41))</f>
        <v/>
      </c>
      <c r="AS137" s="16">
        <f>IF(OR(43&gt;Inputs!$B$5,$B137=""),"",MAX(0,AR137*(1+INDEX('Annual Returns'!$B$4:$B$157,MATCH($A137+42,'Annual Returns'!$A$4:$A$157,0)))-Inputs!$B$2*Inputs!$B$3*(1+Inputs!$B$4)^42))</f>
        <v/>
      </c>
      <c r="AT137" s="16">
        <f>IF(OR(44&gt;Inputs!$B$5,$B137=""),"",MAX(0,AS137*(1+INDEX('Annual Returns'!$B$4:$B$157,MATCH($A137+43,'Annual Returns'!$A$4:$A$157,0)))-Inputs!$B$2*Inputs!$B$3*(1+Inputs!$B$4)^43))</f>
        <v/>
      </c>
      <c r="AU137" s="16">
        <f>IF(OR(45&gt;Inputs!$B$5,$B137=""),"",MAX(0,AT137*(1+INDEX('Annual Returns'!$B$4:$B$157,MATCH($A137+44,'Annual Returns'!$A$4:$A$157,0)))-Inputs!$B$2*Inputs!$B$3*(1+Inputs!$B$4)^44))</f>
        <v/>
      </c>
      <c r="AV137" s="16">
        <f>IF(OR(46&gt;Inputs!$B$5,$B137=""),"",MAX(0,AU137*(1+INDEX('Annual Returns'!$B$4:$B$157,MATCH($A137+45,'Annual Returns'!$A$4:$A$157,0)))-Inputs!$B$2*Inputs!$B$3*(1+Inputs!$B$4)^45))</f>
        <v/>
      </c>
      <c r="AW137" s="16">
        <f>IF(OR(47&gt;Inputs!$B$5,$B137=""),"",MAX(0,AV137*(1+INDEX('Annual Returns'!$B$4:$B$157,MATCH($A137+46,'Annual Returns'!$A$4:$A$157,0)))-Inputs!$B$2*Inputs!$B$3*(1+Inputs!$B$4)^46))</f>
        <v/>
      </c>
      <c r="AX137" s="16">
        <f>IF(OR(48&gt;Inputs!$B$5,$B137=""),"",MAX(0,AW137*(1+INDEX('Annual Returns'!$B$4:$B$157,MATCH($A137+47,'Annual Returns'!$A$4:$A$157,0)))-Inputs!$B$2*Inputs!$B$3*(1+Inputs!$B$4)^47))</f>
        <v/>
      </c>
      <c r="AY137" s="16">
        <f>IF(OR(49&gt;Inputs!$B$5,$B137=""),"",MAX(0,AX137*(1+INDEX('Annual Returns'!$B$4:$B$157,MATCH($A137+48,'Annual Returns'!$A$4:$A$157,0)))-Inputs!$B$2*Inputs!$B$3*(1+Inputs!$B$4)^48))</f>
        <v/>
      </c>
      <c r="AZ137" s="16">
        <f>IF(OR(50&gt;Inputs!$B$5,$B137=""),"",MAX(0,AY137*(1+INDEX('Annual Returns'!$B$4:$B$157,MATCH($A137+49,'Annual Returns'!$A$4:$A$157,0)))-Inputs!$B$2*Inputs!$B$3*(1+Inputs!$B$4)^49))</f>
        <v/>
      </c>
      <c r="BA137" s="16">
        <f>IF(B137="","",INDEX(C137:AZ137,Inputs!$B$5))</f>
        <v/>
      </c>
      <c r="BB137">
        <f>IF(BA137="","",IF(BA137&gt;0,1,0))</f>
        <v/>
      </c>
      <c r="BC137">
        <f>IF(BB137="","",IF(BB137=1,"",MATCH(0,C137:AZ137,0)))</f>
        <v/>
      </c>
    </row>
    <row r="138">
      <c r="A138" t="n">
        <v>2006</v>
      </c>
      <c r="B138" s="16">
        <f>IF(OR($A138+Inputs!$B$5-1&gt;Inputs!$B$7,Inputs!$B$5&gt;50),"",Inputs!$B$2)</f>
        <v/>
      </c>
      <c r="C138" s="16">
        <f>IF(OR(1&gt;Inputs!$B$5,$B138=""),"",MAX(0,B138*(1+INDEX('Annual Returns'!$B$4:$B$157,MATCH($A138+0,'Annual Returns'!$A$4:$A$157,0)))-Inputs!$B$2*Inputs!$B$3*(1+Inputs!$B$4)^0))</f>
        <v/>
      </c>
      <c r="D138" s="16">
        <f>IF(OR(2&gt;Inputs!$B$5,$B138=""),"",MAX(0,C138*(1+INDEX('Annual Returns'!$B$4:$B$157,MATCH($A138+1,'Annual Returns'!$A$4:$A$157,0)))-Inputs!$B$2*Inputs!$B$3*(1+Inputs!$B$4)^1))</f>
        <v/>
      </c>
      <c r="E138" s="16">
        <f>IF(OR(3&gt;Inputs!$B$5,$B138=""),"",MAX(0,D138*(1+INDEX('Annual Returns'!$B$4:$B$157,MATCH($A138+2,'Annual Returns'!$A$4:$A$157,0)))-Inputs!$B$2*Inputs!$B$3*(1+Inputs!$B$4)^2))</f>
        <v/>
      </c>
      <c r="F138" s="16">
        <f>IF(OR(4&gt;Inputs!$B$5,$B138=""),"",MAX(0,E138*(1+INDEX('Annual Returns'!$B$4:$B$157,MATCH($A138+3,'Annual Returns'!$A$4:$A$157,0)))-Inputs!$B$2*Inputs!$B$3*(1+Inputs!$B$4)^3))</f>
        <v/>
      </c>
      <c r="G138" s="16">
        <f>IF(OR(5&gt;Inputs!$B$5,$B138=""),"",MAX(0,F138*(1+INDEX('Annual Returns'!$B$4:$B$157,MATCH($A138+4,'Annual Returns'!$A$4:$A$157,0)))-Inputs!$B$2*Inputs!$B$3*(1+Inputs!$B$4)^4))</f>
        <v/>
      </c>
      <c r="H138" s="16">
        <f>IF(OR(6&gt;Inputs!$B$5,$B138=""),"",MAX(0,G138*(1+INDEX('Annual Returns'!$B$4:$B$157,MATCH($A138+5,'Annual Returns'!$A$4:$A$157,0)))-Inputs!$B$2*Inputs!$B$3*(1+Inputs!$B$4)^5))</f>
        <v/>
      </c>
      <c r="I138" s="16">
        <f>IF(OR(7&gt;Inputs!$B$5,$B138=""),"",MAX(0,H138*(1+INDEX('Annual Returns'!$B$4:$B$157,MATCH($A138+6,'Annual Returns'!$A$4:$A$157,0)))-Inputs!$B$2*Inputs!$B$3*(1+Inputs!$B$4)^6))</f>
        <v/>
      </c>
      <c r="J138" s="16">
        <f>IF(OR(8&gt;Inputs!$B$5,$B138=""),"",MAX(0,I138*(1+INDEX('Annual Returns'!$B$4:$B$157,MATCH($A138+7,'Annual Returns'!$A$4:$A$157,0)))-Inputs!$B$2*Inputs!$B$3*(1+Inputs!$B$4)^7))</f>
        <v/>
      </c>
      <c r="K138" s="16">
        <f>IF(OR(9&gt;Inputs!$B$5,$B138=""),"",MAX(0,J138*(1+INDEX('Annual Returns'!$B$4:$B$157,MATCH($A138+8,'Annual Returns'!$A$4:$A$157,0)))-Inputs!$B$2*Inputs!$B$3*(1+Inputs!$B$4)^8))</f>
        <v/>
      </c>
      <c r="L138" s="16">
        <f>IF(OR(10&gt;Inputs!$B$5,$B138=""),"",MAX(0,K138*(1+INDEX('Annual Returns'!$B$4:$B$157,MATCH($A138+9,'Annual Returns'!$A$4:$A$157,0)))-Inputs!$B$2*Inputs!$B$3*(1+Inputs!$B$4)^9))</f>
        <v/>
      </c>
      <c r="M138" s="16">
        <f>IF(OR(11&gt;Inputs!$B$5,$B138=""),"",MAX(0,L138*(1+INDEX('Annual Returns'!$B$4:$B$157,MATCH($A138+10,'Annual Returns'!$A$4:$A$157,0)))-Inputs!$B$2*Inputs!$B$3*(1+Inputs!$B$4)^10))</f>
        <v/>
      </c>
      <c r="N138" s="16">
        <f>IF(OR(12&gt;Inputs!$B$5,$B138=""),"",MAX(0,M138*(1+INDEX('Annual Returns'!$B$4:$B$157,MATCH($A138+11,'Annual Returns'!$A$4:$A$157,0)))-Inputs!$B$2*Inputs!$B$3*(1+Inputs!$B$4)^11))</f>
        <v/>
      </c>
      <c r="O138" s="16">
        <f>IF(OR(13&gt;Inputs!$B$5,$B138=""),"",MAX(0,N138*(1+INDEX('Annual Returns'!$B$4:$B$157,MATCH($A138+12,'Annual Returns'!$A$4:$A$157,0)))-Inputs!$B$2*Inputs!$B$3*(1+Inputs!$B$4)^12))</f>
        <v/>
      </c>
      <c r="P138" s="16">
        <f>IF(OR(14&gt;Inputs!$B$5,$B138=""),"",MAX(0,O138*(1+INDEX('Annual Returns'!$B$4:$B$157,MATCH($A138+13,'Annual Returns'!$A$4:$A$157,0)))-Inputs!$B$2*Inputs!$B$3*(1+Inputs!$B$4)^13))</f>
        <v/>
      </c>
      <c r="Q138" s="16">
        <f>IF(OR(15&gt;Inputs!$B$5,$B138=""),"",MAX(0,P138*(1+INDEX('Annual Returns'!$B$4:$B$157,MATCH($A138+14,'Annual Returns'!$A$4:$A$157,0)))-Inputs!$B$2*Inputs!$B$3*(1+Inputs!$B$4)^14))</f>
        <v/>
      </c>
      <c r="R138" s="16">
        <f>IF(OR(16&gt;Inputs!$B$5,$B138=""),"",MAX(0,Q138*(1+INDEX('Annual Returns'!$B$4:$B$157,MATCH($A138+15,'Annual Returns'!$A$4:$A$157,0)))-Inputs!$B$2*Inputs!$B$3*(1+Inputs!$B$4)^15))</f>
        <v/>
      </c>
      <c r="S138" s="16">
        <f>IF(OR(17&gt;Inputs!$B$5,$B138=""),"",MAX(0,R138*(1+INDEX('Annual Returns'!$B$4:$B$157,MATCH($A138+16,'Annual Returns'!$A$4:$A$157,0)))-Inputs!$B$2*Inputs!$B$3*(1+Inputs!$B$4)^16))</f>
        <v/>
      </c>
      <c r="T138" s="16">
        <f>IF(OR(18&gt;Inputs!$B$5,$B138=""),"",MAX(0,S138*(1+INDEX('Annual Returns'!$B$4:$B$157,MATCH($A138+17,'Annual Returns'!$A$4:$A$157,0)))-Inputs!$B$2*Inputs!$B$3*(1+Inputs!$B$4)^17))</f>
        <v/>
      </c>
      <c r="U138" s="16">
        <f>IF(OR(19&gt;Inputs!$B$5,$B138=""),"",MAX(0,T138*(1+INDEX('Annual Returns'!$B$4:$B$157,MATCH($A138+18,'Annual Returns'!$A$4:$A$157,0)))-Inputs!$B$2*Inputs!$B$3*(1+Inputs!$B$4)^18))</f>
        <v/>
      </c>
      <c r="V138" s="16">
        <f>IF(OR(20&gt;Inputs!$B$5,$B138=""),"",MAX(0,U138*(1+INDEX('Annual Returns'!$B$4:$B$157,MATCH($A138+19,'Annual Returns'!$A$4:$A$157,0)))-Inputs!$B$2*Inputs!$B$3*(1+Inputs!$B$4)^19))</f>
        <v/>
      </c>
      <c r="W138" s="16">
        <f>IF(OR(21&gt;Inputs!$B$5,$B138=""),"",MAX(0,V138*(1+INDEX('Annual Returns'!$B$4:$B$157,MATCH($A138+20,'Annual Returns'!$A$4:$A$157,0)))-Inputs!$B$2*Inputs!$B$3*(1+Inputs!$B$4)^20))</f>
        <v/>
      </c>
      <c r="X138" s="16">
        <f>IF(OR(22&gt;Inputs!$B$5,$B138=""),"",MAX(0,W138*(1+INDEX('Annual Returns'!$B$4:$B$157,MATCH($A138+21,'Annual Returns'!$A$4:$A$157,0)))-Inputs!$B$2*Inputs!$B$3*(1+Inputs!$B$4)^21))</f>
        <v/>
      </c>
      <c r="Y138" s="16">
        <f>IF(OR(23&gt;Inputs!$B$5,$B138=""),"",MAX(0,X138*(1+INDEX('Annual Returns'!$B$4:$B$157,MATCH($A138+22,'Annual Returns'!$A$4:$A$157,0)))-Inputs!$B$2*Inputs!$B$3*(1+Inputs!$B$4)^22))</f>
        <v/>
      </c>
      <c r="Z138" s="16">
        <f>IF(OR(24&gt;Inputs!$B$5,$B138=""),"",MAX(0,Y138*(1+INDEX('Annual Returns'!$B$4:$B$157,MATCH($A138+23,'Annual Returns'!$A$4:$A$157,0)))-Inputs!$B$2*Inputs!$B$3*(1+Inputs!$B$4)^23))</f>
        <v/>
      </c>
      <c r="AA138" s="16">
        <f>IF(OR(25&gt;Inputs!$B$5,$B138=""),"",MAX(0,Z138*(1+INDEX('Annual Returns'!$B$4:$B$157,MATCH($A138+24,'Annual Returns'!$A$4:$A$157,0)))-Inputs!$B$2*Inputs!$B$3*(1+Inputs!$B$4)^24))</f>
        <v/>
      </c>
      <c r="AB138" s="16">
        <f>IF(OR(26&gt;Inputs!$B$5,$B138=""),"",MAX(0,AA138*(1+INDEX('Annual Returns'!$B$4:$B$157,MATCH($A138+25,'Annual Returns'!$A$4:$A$157,0)))-Inputs!$B$2*Inputs!$B$3*(1+Inputs!$B$4)^25))</f>
        <v/>
      </c>
      <c r="AC138" s="16">
        <f>IF(OR(27&gt;Inputs!$B$5,$B138=""),"",MAX(0,AB138*(1+INDEX('Annual Returns'!$B$4:$B$157,MATCH($A138+26,'Annual Returns'!$A$4:$A$157,0)))-Inputs!$B$2*Inputs!$B$3*(1+Inputs!$B$4)^26))</f>
        <v/>
      </c>
      <c r="AD138" s="16">
        <f>IF(OR(28&gt;Inputs!$B$5,$B138=""),"",MAX(0,AC138*(1+INDEX('Annual Returns'!$B$4:$B$157,MATCH($A138+27,'Annual Returns'!$A$4:$A$157,0)))-Inputs!$B$2*Inputs!$B$3*(1+Inputs!$B$4)^27))</f>
        <v/>
      </c>
      <c r="AE138" s="16">
        <f>IF(OR(29&gt;Inputs!$B$5,$B138=""),"",MAX(0,AD138*(1+INDEX('Annual Returns'!$B$4:$B$157,MATCH($A138+28,'Annual Returns'!$A$4:$A$157,0)))-Inputs!$B$2*Inputs!$B$3*(1+Inputs!$B$4)^28))</f>
        <v/>
      </c>
      <c r="AF138" s="16">
        <f>IF(OR(30&gt;Inputs!$B$5,$B138=""),"",MAX(0,AE138*(1+INDEX('Annual Returns'!$B$4:$B$157,MATCH($A138+29,'Annual Returns'!$A$4:$A$157,0)))-Inputs!$B$2*Inputs!$B$3*(1+Inputs!$B$4)^29))</f>
        <v/>
      </c>
      <c r="AG138" s="16">
        <f>IF(OR(31&gt;Inputs!$B$5,$B138=""),"",MAX(0,AF138*(1+INDEX('Annual Returns'!$B$4:$B$157,MATCH($A138+30,'Annual Returns'!$A$4:$A$157,0)))-Inputs!$B$2*Inputs!$B$3*(1+Inputs!$B$4)^30))</f>
        <v/>
      </c>
      <c r="AH138" s="16">
        <f>IF(OR(32&gt;Inputs!$B$5,$B138=""),"",MAX(0,AG138*(1+INDEX('Annual Returns'!$B$4:$B$157,MATCH($A138+31,'Annual Returns'!$A$4:$A$157,0)))-Inputs!$B$2*Inputs!$B$3*(1+Inputs!$B$4)^31))</f>
        <v/>
      </c>
      <c r="AI138" s="16">
        <f>IF(OR(33&gt;Inputs!$B$5,$B138=""),"",MAX(0,AH138*(1+INDEX('Annual Returns'!$B$4:$B$157,MATCH($A138+32,'Annual Returns'!$A$4:$A$157,0)))-Inputs!$B$2*Inputs!$B$3*(1+Inputs!$B$4)^32))</f>
        <v/>
      </c>
      <c r="AJ138" s="16">
        <f>IF(OR(34&gt;Inputs!$B$5,$B138=""),"",MAX(0,AI138*(1+INDEX('Annual Returns'!$B$4:$B$157,MATCH($A138+33,'Annual Returns'!$A$4:$A$157,0)))-Inputs!$B$2*Inputs!$B$3*(1+Inputs!$B$4)^33))</f>
        <v/>
      </c>
      <c r="AK138" s="16">
        <f>IF(OR(35&gt;Inputs!$B$5,$B138=""),"",MAX(0,AJ138*(1+INDEX('Annual Returns'!$B$4:$B$157,MATCH($A138+34,'Annual Returns'!$A$4:$A$157,0)))-Inputs!$B$2*Inputs!$B$3*(1+Inputs!$B$4)^34))</f>
        <v/>
      </c>
      <c r="AL138" s="16">
        <f>IF(OR(36&gt;Inputs!$B$5,$B138=""),"",MAX(0,AK138*(1+INDEX('Annual Returns'!$B$4:$B$157,MATCH($A138+35,'Annual Returns'!$A$4:$A$157,0)))-Inputs!$B$2*Inputs!$B$3*(1+Inputs!$B$4)^35))</f>
        <v/>
      </c>
      <c r="AM138" s="16">
        <f>IF(OR(37&gt;Inputs!$B$5,$B138=""),"",MAX(0,AL138*(1+INDEX('Annual Returns'!$B$4:$B$157,MATCH($A138+36,'Annual Returns'!$A$4:$A$157,0)))-Inputs!$B$2*Inputs!$B$3*(1+Inputs!$B$4)^36))</f>
        <v/>
      </c>
      <c r="AN138" s="16">
        <f>IF(OR(38&gt;Inputs!$B$5,$B138=""),"",MAX(0,AM138*(1+INDEX('Annual Returns'!$B$4:$B$157,MATCH($A138+37,'Annual Returns'!$A$4:$A$157,0)))-Inputs!$B$2*Inputs!$B$3*(1+Inputs!$B$4)^37))</f>
        <v/>
      </c>
      <c r="AO138" s="16">
        <f>IF(OR(39&gt;Inputs!$B$5,$B138=""),"",MAX(0,AN138*(1+INDEX('Annual Returns'!$B$4:$B$157,MATCH($A138+38,'Annual Returns'!$A$4:$A$157,0)))-Inputs!$B$2*Inputs!$B$3*(1+Inputs!$B$4)^38))</f>
        <v/>
      </c>
      <c r="AP138" s="16">
        <f>IF(OR(40&gt;Inputs!$B$5,$B138=""),"",MAX(0,AO138*(1+INDEX('Annual Returns'!$B$4:$B$157,MATCH($A138+39,'Annual Returns'!$A$4:$A$157,0)))-Inputs!$B$2*Inputs!$B$3*(1+Inputs!$B$4)^39))</f>
        <v/>
      </c>
      <c r="AQ138" s="16">
        <f>IF(OR(41&gt;Inputs!$B$5,$B138=""),"",MAX(0,AP138*(1+INDEX('Annual Returns'!$B$4:$B$157,MATCH($A138+40,'Annual Returns'!$A$4:$A$157,0)))-Inputs!$B$2*Inputs!$B$3*(1+Inputs!$B$4)^40))</f>
        <v/>
      </c>
      <c r="AR138" s="16">
        <f>IF(OR(42&gt;Inputs!$B$5,$B138=""),"",MAX(0,AQ138*(1+INDEX('Annual Returns'!$B$4:$B$157,MATCH($A138+41,'Annual Returns'!$A$4:$A$157,0)))-Inputs!$B$2*Inputs!$B$3*(1+Inputs!$B$4)^41))</f>
        <v/>
      </c>
      <c r="AS138" s="16">
        <f>IF(OR(43&gt;Inputs!$B$5,$B138=""),"",MAX(0,AR138*(1+INDEX('Annual Returns'!$B$4:$B$157,MATCH($A138+42,'Annual Returns'!$A$4:$A$157,0)))-Inputs!$B$2*Inputs!$B$3*(1+Inputs!$B$4)^42))</f>
        <v/>
      </c>
      <c r="AT138" s="16">
        <f>IF(OR(44&gt;Inputs!$B$5,$B138=""),"",MAX(0,AS138*(1+INDEX('Annual Returns'!$B$4:$B$157,MATCH($A138+43,'Annual Returns'!$A$4:$A$157,0)))-Inputs!$B$2*Inputs!$B$3*(1+Inputs!$B$4)^43))</f>
        <v/>
      </c>
      <c r="AU138" s="16">
        <f>IF(OR(45&gt;Inputs!$B$5,$B138=""),"",MAX(0,AT138*(1+INDEX('Annual Returns'!$B$4:$B$157,MATCH($A138+44,'Annual Returns'!$A$4:$A$157,0)))-Inputs!$B$2*Inputs!$B$3*(1+Inputs!$B$4)^44))</f>
        <v/>
      </c>
      <c r="AV138" s="16">
        <f>IF(OR(46&gt;Inputs!$B$5,$B138=""),"",MAX(0,AU138*(1+INDEX('Annual Returns'!$B$4:$B$157,MATCH($A138+45,'Annual Returns'!$A$4:$A$157,0)))-Inputs!$B$2*Inputs!$B$3*(1+Inputs!$B$4)^45))</f>
        <v/>
      </c>
      <c r="AW138" s="16">
        <f>IF(OR(47&gt;Inputs!$B$5,$B138=""),"",MAX(0,AV138*(1+INDEX('Annual Returns'!$B$4:$B$157,MATCH($A138+46,'Annual Returns'!$A$4:$A$157,0)))-Inputs!$B$2*Inputs!$B$3*(1+Inputs!$B$4)^46))</f>
        <v/>
      </c>
      <c r="AX138" s="16">
        <f>IF(OR(48&gt;Inputs!$B$5,$B138=""),"",MAX(0,AW138*(1+INDEX('Annual Returns'!$B$4:$B$157,MATCH($A138+47,'Annual Returns'!$A$4:$A$157,0)))-Inputs!$B$2*Inputs!$B$3*(1+Inputs!$B$4)^47))</f>
        <v/>
      </c>
      <c r="AY138" s="16">
        <f>IF(OR(49&gt;Inputs!$B$5,$B138=""),"",MAX(0,AX138*(1+INDEX('Annual Returns'!$B$4:$B$157,MATCH($A138+48,'Annual Returns'!$A$4:$A$157,0)))-Inputs!$B$2*Inputs!$B$3*(1+Inputs!$B$4)^48))</f>
        <v/>
      </c>
      <c r="AZ138" s="16">
        <f>IF(OR(50&gt;Inputs!$B$5,$B138=""),"",MAX(0,AY138*(1+INDEX('Annual Returns'!$B$4:$B$157,MATCH($A138+49,'Annual Returns'!$A$4:$A$157,0)))-Inputs!$B$2*Inputs!$B$3*(1+Inputs!$B$4)^49))</f>
        <v/>
      </c>
      <c r="BA138" s="16">
        <f>IF(B138="","",INDEX(C138:AZ138,Inputs!$B$5))</f>
        <v/>
      </c>
      <c r="BB138">
        <f>IF(BA138="","",IF(BA138&gt;0,1,0))</f>
        <v/>
      </c>
      <c r="BC138">
        <f>IF(BB138="","",IF(BB138=1,"",MATCH(0,C138:AZ138,0)))</f>
        <v/>
      </c>
    </row>
    <row r="139">
      <c r="A139" t="n">
        <v>2007</v>
      </c>
      <c r="B139" s="16">
        <f>IF(OR($A139+Inputs!$B$5-1&gt;Inputs!$B$7,Inputs!$B$5&gt;50),"",Inputs!$B$2)</f>
        <v/>
      </c>
      <c r="C139" s="16">
        <f>IF(OR(1&gt;Inputs!$B$5,$B139=""),"",MAX(0,B139*(1+INDEX('Annual Returns'!$B$4:$B$157,MATCH($A139+0,'Annual Returns'!$A$4:$A$157,0)))-Inputs!$B$2*Inputs!$B$3*(1+Inputs!$B$4)^0))</f>
        <v/>
      </c>
      <c r="D139" s="16">
        <f>IF(OR(2&gt;Inputs!$B$5,$B139=""),"",MAX(0,C139*(1+INDEX('Annual Returns'!$B$4:$B$157,MATCH($A139+1,'Annual Returns'!$A$4:$A$157,0)))-Inputs!$B$2*Inputs!$B$3*(1+Inputs!$B$4)^1))</f>
        <v/>
      </c>
      <c r="E139" s="16">
        <f>IF(OR(3&gt;Inputs!$B$5,$B139=""),"",MAX(0,D139*(1+INDEX('Annual Returns'!$B$4:$B$157,MATCH($A139+2,'Annual Returns'!$A$4:$A$157,0)))-Inputs!$B$2*Inputs!$B$3*(1+Inputs!$B$4)^2))</f>
        <v/>
      </c>
      <c r="F139" s="16">
        <f>IF(OR(4&gt;Inputs!$B$5,$B139=""),"",MAX(0,E139*(1+INDEX('Annual Returns'!$B$4:$B$157,MATCH($A139+3,'Annual Returns'!$A$4:$A$157,0)))-Inputs!$B$2*Inputs!$B$3*(1+Inputs!$B$4)^3))</f>
        <v/>
      </c>
      <c r="G139" s="16">
        <f>IF(OR(5&gt;Inputs!$B$5,$B139=""),"",MAX(0,F139*(1+INDEX('Annual Returns'!$B$4:$B$157,MATCH($A139+4,'Annual Returns'!$A$4:$A$157,0)))-Inputs!$B$2*Inputs!$B$3*(1+Inputs!$B$4)^4))</f>
        <v/>
      </c>
      <c r="H139" s="16">
        <f>IF(OR(6&gt;Inputs!$B$5,$B139=""),"",MAX(0,G139*(1+INDEX('Annual Returns'!$B$4:$B$157,MATCH($A139+5,'Annual Returns'!$A$4:$A$157,0)))-Inputs!$B$2*Inputs!$B$3*(1+Inputs!$B$4)^5))</f>
        <v/>
      </c>
      <c r="I139" s="16">
        <f>IF(OR(7&gt;Inputs!$B$5,$B139=""),"",MAX(0,H139*(1+INDEX('Annual Returns'!$B$4:$B$157,MATCH($A139+6,'Annual Returns'!$A$4:$A$157,0)))-Inputs!$B$2*Inputs!$B$3*(1+Inputs!$B$4)^6))</f>
        <v/>
      </c>
      <c r="J139" s="16">
        <f>IF(OR(8&gt;Inputs!$B$5,$B139=""),"",MAX(0,I139*(1+INDEX('Annual Returns'!$B$4:$B$157,MATCH($A139+7,'Annual Returns'!$A$4:$A$157,0)))-Inputs!$B$2*Inputs!$B$3*(1+Inputs!$B$4)^7))</f>
        <v/>
      </c>
      <c r="K139" s="16">
        <f>IF(OR(9&gt;Inputs!$B$5,$B139=""),"",MAX(0,J139*(1+INDEX('Annual Returns'!$B$4:$B$157,MATCH($A139+8,'Annual Returns'!$A$4:$A$157,0)))-Inputs!$B$2*Inputs!$B$3*(1+Inputs!$B$4)^8))</f>
        <v/>
      </c>
      <c r="L139" s="16">
        <f>IF(OR(10&gt;Inputs!$B$5,$B139=""),"",MAX(0,K139*(1+INDEX('Annual Returns'!$B$4:$B$157,MATCH($A139+9,'Annual Returns'!$A$4:$A$157,0)))-Inputs!$B$2*Inputs!$B$3*(1+Inputs!$B$4)^9))</f>
        <v/>
      </c>
      <c r="M139" s="16">
        <f>IF(OR(11&gt;Inputs!$B$5,$B139=""),"",MAX(0,L139*(1+INDEX('Annual Returns'!$B$4:$B$157,MATCH($A139+10,'Annual Returns'!$A$4:$A$157,0)))-Inputs!$B$2*Inputs!$B$3*(1+Inputs!$B$4)^10))</f>
        <v/>
      </c>
      <c r="N139" s="16">
        <f>IF(OR(12&gt;Inputs!$B$5,$B139=""),"",MAX(0,M139*(1+INDEX('Annual Returns'!$B$4:$B$157,MATCH($A139+11,'Annual Returns'!$A$4:$A$157,0)))-Inputs!$B$2*Inputs!$B$3*(1+Inputs!$B$4)^11))</f>
        <v/>
      </c>
      <c r="O139" s="16">
        <f>IF(OR(13&gt;Inputs!$B$5,$B139=""),"",MAX(0,N139*(1+INDEX('Annual Returns'!$B$4:$B$157,MATCH($A139+12,'Annual Returns'!$A$4:$A$157,0)))-Inputs!$B$2*Inputs!$B$3*(1+Inputs!$B$4)^12))</f>
        <v/>
      </c>
      <c r="P139" s="16">
        <f>IF(OR(14&gt;Inputs!$B$5,$B139=""),"",MAX(0,O139*(1+INDEX('Annual Returns'!$B$4:$B$157,MATCH($A139+13,'Annual Returns'!$A$4:$A$157,0)))-Inputs!$B$2*Inputs!$B$3*(1+Inputs!$B$4)^13))</f>
        <v/>
      </c>
      <c r="Q139" s="16">
        <f>IF(OR(15&gt;Inputs!$B$5,$B139=""),"",MAX(0,P139*(1+INDEX('Annual Returns'!$B$4:$B$157,MATCH($A139+14,'Annual Returns'!$A$4:$A$157,0)))-Inputs!$B$2*Inputs!$B$3*(1+Inputs!$B$4)^14))</f>
        <v/>
      </c>
      <c r="R139" s="16">
        <f>IF(OR(16&gt;Inputs!$B$5,$B139=""),"",MAX(0,Q139*(1+INDEX('Annual Returns'!$B$4:$B$157,MATCH($A139+15,'Annual Returns'!$A$4:$A$157,0)))-Inputs!$B$2*Inputs!$B$3*(1+Inputs!$B$4)^15))</f>
        <v/>
      </c>
      <c r="S139" s="16">
        <f>IF(OR(17&gt;Inputs!$B$5,$B139=""),"",MAX(0,R139*(1+INDEX('Annual Returns'!$B$4:$B$157,MATCH($A139+16,'Annual Returns'!$A$4:$A$157,0)))-Inputs!$B$2*Inputs!$B$3*(1+Inputs!$B$4)^16))</f>
        <v/>
      </c>
      <c r="T139" s="16">
        <f>IF(OR(18&gt;Inputs!$B$5,$B139=""),"",MAX(0,S139*(1+INDEX('Annual Returns'!$B$4:$B$157,MATCH($A139+17,'Annual Returns'!$A$4:$A$157,0)))-Inputs!$B$2*Inputs!$B$3*(1+Inputs!$B$4)^17))</f>
        <v/>
      </c>
      <c r="U139" s="16">
        <f>IF(OR(19&gt;Inputs!$B$5,$B139=""),"",MAX(0,T139*(1+INDEX('Annual Returns'!$B$4:$B$157,MATCH($A139+18,'Annual Returns'!$A$4:$A$157,0)))-Inputs!$B$2*Inputs!$B$3*(1+Inputs!$B$4)^18))</f>
        <v/>
      </c>
      <c r="V139" s="16">
        <f>IF(OR(20&gt;Inputs!$B$5,$B139=""),"",MAX(0,U139*(1+INDEX('Annual Returns'!$B$4:$B$157,MATCH($A139+19,'Annual Returns'!$A$4:$A$157,0)))-Inputs!$B$2*Inputs!$B$3*(1+Inputs!$B$4)^19))</f>
        <v/>
      </c>
      <c r="W139" s="16">
        <f>IF(OR(21&gt;Inputs!$B$5,$B139=""),"",MAX(0,V139*(1+INDEX('Annual Returns'!$B$4:$B$157,MATCH($A139+20,'Annual Returns'!$A$4:$A$157,0)))-Inputs!$B$2*Inputs!$B$3*(1+Inputs!$B$4)^20))</f>
        <v/>
      </c>
      <c r="X139" s="16">
        <f>IF(OR(22&gt;Inputs!$B$5,$B139=""),"",MAX(0,W139*(1+INDEX('Annual Returns'!$B$4:$B$157,MATCH($A139+21,'Annual Returns'!$A$4:$A$157,0)))-Inputs!$B$2*Inputs!$B$3*(1+Inputs!$B$4)^21))</f>
        <v/>
      </c>
      <c r="Y139" s="16">
        <f>IF(OR(23&gt;Inputs!$B$5,$B139=""),"",MAX(0,X139*(1+INDEX('Annual Returns'!$B$4:$B$157,MATCH($A139+22,'Annual Returns'!$A$4:$A$157,0)))-Inputs!$B$2*Inputs!$B$3*(1+Inputs!$B$4)^22))</f>
        <v/>
      </c>
      <c r="Z139" s="16">
        <f>IF(OR(24&gt;Inputs!$B$5,$B139=""),"",MAX(0,Y139*(1+INDEX('Annual Returns'!$B$4:$B$157,MATCH($A139+23,'Annual Returns'!$A$4:$A$157,0)))-Inputs!$B$2*Inputs!$B$3*(1+Inputs!$B$4)^23))</f>
        <v/>
      </c>
      <c r="AA139" s="16">
        <f>IF(OR(25&gt;Inputs!$B$5,$B139=""),"",MAX(0,Z139*(1+INDEX('Annual Returns'!$B$4:$B$157,MATCH($A139+24,'Annual Returns'!$A$4:$A$157,0)))-Inputs!$B$2*Inputs!$B$3*(1+Inputs!$B$4)^24))</f>
        <v/>
      </c>
      <c r="AB139" s="16">
        <f>IF(OR(26&gt;Inputs!$B$5,$B139=""),"",MAX(0,AA139*(1+INDEX('Annual Returns'!$B$4:$B$157,MATCH($A139+25,'Annual Returns'!$A$4:$A$157,0)))-Inputs!$B$2*Inputs!$B$3*(1+Inputs!$B$4)^25))</f>
        <v/>
      </c>
      <c r="AC139" s="16">
        <f>IF(OR(27&gt;Inputs!$B$5,$B139=""),"",MAX(0,AB139*(1+INDEX('Annual Returns'!$B$4:$B$157,MATCH($A139+26,'Annual Returns'!$A$4:$A$157,0)))-Inputs!$B$2*Inputs!$B$3*(1+Inputs!$B$4)^26))</f>
        <v/>
      </c>
      <c r="AD139" s="16">
        <f>IF(OR(28&gt;Inputs!$B$5,$B139=""),"",MAX(0,AC139*(1+INDEX('Annual Returns'!$B$4:$B$157,MATCH($A139+27,'Annual Returns'!$A$4:$A$157,0)))-Inputs!$B$2*Inputs!$B$3*(1+Inputs!$B$4)^27))</f>
        <v/>
      </c>
      <c r="AE139" s="16">
        <f>IF(OR(29&gt;Inputs!$B$5,$B139=""),"",MAX(0,AD139*(1+INDEX('Annual Returns'!$B$4:$B$157,MATCH($A139+28,'Annual Returns'!$A$4:$A$157,0)))-Inputs!$B$2*Inputs!$B$3*(1+Inputs!$B$4)^28))</f>
        <v/>
      </c>
      <c r="AF139" s="16">
        <f>IF(OR(30&gt;Inputs!$B$5,$B139=""),"",MAX(0,AE139*(1+INDEX('Annual Returns'!$B$4:$B$157,MATCH($A139+29,'Annual Returns'!$A$4:$A$157,0)))-Inputs!$B$2*Inputs!$B$3*(1+Inputs!$B$4)^29))</f>
        <v/>
      </c>
      <c r="AG139" s="16">
        <f>IF(OR(31&gt;Inputs!$B$5,$B139=""),"",MAX(0,AF139*(1+INDEX('Annual Returns'!$B$4:$B$157,MATCH($A139+30,'Annual Returns'!$A$4:$A$157,0)))-Inputs!$B$2*Inputs!$B$3*(1+Inputs!$B$4)^30))</f>
        <v/>
      </c>
      <c r="AH139" s="16">
        <f>IF(OR(32&gt;Inputs!$B$5,$B139=""),"",MAX(0,AG139*(1+INDEX('Annual Returns'!$B$4:$B$157,MATCH($A139+31,'Annual Returns'!$A$4:$A$157,0)))-Inputs!$B$2*Inputs!$B$3*(1+Inputs!$B$4)^31))</f>
        <v/>
      </c>
      <c r="AI139" s="16">
        <f>IF(OR(33&gt;Inputs!$B$5,$B139=""),"",MAX(0,AH139*(1+INDEX('Annual Returns'!$B$4:$B$157,MATCH($A139+32,'Annual Returns'!$A$4:$A$157,0)))-Inputs!$B$2*Inputs!$B$3*(1+Inputs!$B$4)^32))</f>
        <v/>
      </c>
      <c r="AJ139" s="16">
        <f>IF(OR(34&gt;Inputs!$B$5,$B139=""),"",MAX(0,AI139*(1+INDEX('Annual Returns'!$B$4:$B$157,MATCH($A139+33,'Annual Returns'!$A$4:$A$157,0)))-Inputs!$B$2*Inputs!$B$3*(1+Inputs!$B$4)^33))</f>
        <v/>
      </c>
      <c r="AK139" s="16">
        <f>IF(OR(35&gt;Inputs!$B$5,$B139=""),"",MAX(0,AJ139*(1+INDEX('Annual Returns'!$B$4:$B$157,MATCH($A139+34,'Annual Returns'!$A$4:$A$157,0)))-Inputs!$B$2*Inputs!$B$3*(1+Inputs!$B$4)^34))</f>
        <v/>
      </c>
      <c r="AL139" s="16">
        <f>IF(OR(36&gt;Inputs!$B$5,$B139=""),"",MAX(0,AK139*(1+INDEX('Annual Returns'!$B$4:$B$157,MATCH($A139+35,'Annual Returns'!$A$4:$A$157,0)))-Inputs!$B$2*Inputs!$B$3*(1+Inputs!$B$4)^35))</f>
        <v/>
      </c>
      <c r="AM139" s="16">
        <f>IF(OR(37&gt;Inputs!$B$5,$B139=""),"",MAX(0,AL139*(1+INDEX('Annual Returns'!$B$4:$B$157,MATCH($A139+36,'Annual Returns'!$A$4:$A$157,0)))-Inputs!$B$2*Inputs!$B$3*(1+Inputs!$B$4)^36))</f>
        <v/>
      </c>
      <c r="AN139" s="16">
        <f>IF(OR(38&gt;Inputs!$B$5,$B139=""),"",MAX(0,AM139*(1+INDEX('Annual Returns'!$B$4:$B$157,MATCH($A139+37,'Annual Returns'!$A$4:$A$157,0)))-Inputs!$B$2*Inputs!$B$3*(1+Inputs!$B$4)^37))</f>
        <v/>
      </c>
      <c r="AO139" s="16">
        <f>IF(OR(39&gt;Inputs!$B$5,$B139=""),"",MAX(0,AN139*(1+INDEX('Annual Returns'!$B$4:$B$157,MATCH($A139+38,'Annual Returns'!$A$4:$A$157,0)))-Inputs!$B$2*Inputs!$B$3*(1+Inputs!$B$4)^38))</f>
        <v/>
      </c>
      <c r="AP139" s="16">
        <f>IF(OR(40&gt;Inputs!$B$5,$B139=""),"",MAX(0,AO139*(1+INDEX('Annual Returns'!$B$4:$B$157,MATCH($A139+39,'Annual Returns'!$A$4:$A$157,0)))-Inputs!$B$2*Inputs!$B$3*(1+Inputs!$B$4)^39))</f>
        <v/>
      </c>
      <c r="AQ139" s="16">
        <f>IF(OR(41&gt;Inputs!$B$5,$B139=""),"",MAX(0,AP139*(1+INDEX('Annual Returns'!$B$4:$B$157,MATCH($A139+40,'Annual Returns'!$A$4:$A$157,0)))-Inputs!$B$2*Inputs!$B$3*(1+Inputs!$B$4)^40))</f>
        <v/>
      </c>
      <c r="AR139" s="16">
        <f>IF(OR(42&gt;Inputs!$B$5,$B139=""),"",MAX(0,AQ139*(1+INDEX('Annual Returns'!$B$4:$B$157,MATCH($A139+41,'Annual Returns'!$A$4:$A$157,0)))-Inputs!$B$2*Inputs!$B$3*(1+Inputs!$B$4)^41))</f>
        <v/>
      </c>
      <c r="AS139" s="16">
        <f>IF(OR(43&gt;Inputs!$B$5,$B139=""),"",MAX(0,AR139*(1+INDEX('Annual Returns'!$B$4:$B$157,MATCH($A139+42,'Annual Returns'!$A$4:$A$157,0)))-Inputs!$B$2*Inputs!$B$3*(1+Inputs!$B$4)^42))</f>
        <v/>
      </c>
      <c r="AT139" s="16">
        <f>IF(OR(44&gt;Inputs!$B$5,$B139=""),"",MAX(0,AS139*(1+INDEX('Annual Returns'!$B$4:$B$157,MATCH($A139+43,'Annual Returns'!$A$4:$A$157,0)))-Inputs!$B$2*Inputs!$B$3*(1+Inputs!$B$4)^43))</f>
        <v/>
      </c>
      <c r="AU139" s="16">
        <f>IF(OR(45&gt;Inputs!$B$5,$B139=""),"",MAX(0,AT139*(1+INDEX('Annual Returns'!$B$4:$B$157,MATCH($A139+44,'Annual Returns'!$A$4:$A$157,0)))-Inputs!$B$2*Inputs!$B$3*(1+Inputs!$B$4)^44))</f>
        <v/>
      </c>
      <c r="AV139" s="16">
        <f>IF(OR(46&gt;Inputs!$B$5,$B139=""),"",MAX(0,AU139*(1+INDEX('Annual Returns'!$B$4:$B$157,MATCH($A139+45,'Annual Returns'!$A$4:$A$157,0)))-Inputs!$B$2*Inputs!$B$3*(1+Inputs!$B$4)^45))</f>
        <v/>
      </c>
      <c r="AW139" s="16">
        <f>IF(OR(47&gt;Inputs!$B$5,$B139=""),"",MAX(0,AV139*(1+INDEX('Annual Returns'!$B$4:$B$157,MATCH($A139+46,'Annual Returns'!$A$4:$A$157,0)))-Inputs!$B$2*Inputs!$B$3*(1+Inputs!$B$4)^46))</f>
        <v/>
      </c>
      <c r="AX139" s="16">
        <f>IF(OR(48&gt;Inputs!$B$5,$B139=""),"",MAX(0,AW139*(1+INDEX('Annual Returns'!$B$4:$B$157,MATCH($A139+47,'Annual Returns'!$A$4:$A$157,0)))-Inputs!$B$2*Inputs!$B$3*(1+Inputs!$B$4)^47))</f>
        <v/>
      </c>
      <c r="AY139" s="16">
        <f>IF(OR(49&gt;Inputs!$B$5,$B139=""),"",MAX(0,AX139*(1+INDEX('Annual Returns'!$B$4:$B$157,MATCH($A139+48,'Annual Returns'!$A$4:$A$157,0)))-Inputs!$B$2*Inputs!$B$3*(1+Inputs!$B$4)^48))</f>
        <v/>
      </c>
      <c r="AZ139" s="16">
        <f>IF(OR(50&gt;Inputs!$B$5,$B139=""),"",MAX(0,AY139*(1+INDEX('Annual Returns'!$B$4:$B$157,MATCH($A139+49,'Annual Returns'!$A$4:$A$157,0)))-Inputs!$B$2*Inputs!$B$3*(1+Inputs!$B$4)^49))</f>
        <v/>
      </c>
      <c r="BA139" s="16">
        <f>IF(B139="","",INDEX(C139:AZ139,Inputs!$B$5))</f>
        <v/>
      </c>
      <c r="BB139">
        <f>IF(BA139="","",IF(BA139&gt;0,1,0))</f>
        <v/>
      </c>
      <c r="BC139">
        <f>IF(BB139="","",IF(BB139=1,"",MATCH(0,C139:AZ139,0)))</f>
        <v/>
      </c>
    </row>
    <row r="140">
      <c r="A140" t="n">
        <v>2008</v>
      </c>
      <c r="B140" s="16">
        <f>IF(OR($A140+Inputs!$B$5-1&gt;Inputs!$B$7,Inputs!$B$5&gt;50),"",Inputs!$B$2)</f>
        <v/>
      </c>
      <c r="C140" s="16">
        <f>IF(OR(1&gt;Inputs!$B$5,$B140=""),"",MAX(0,B140*(1+INDEX('Annual Returns'!$B$4:$B$157,MATCH($A140+0,'Annual Returns'!$A$4:$A$157,0)))-Inputs!$B$2*Inputs!$B$3*(1+Inputs!$B$4)^0))</f>
        <v/>
      </c>
      <c r="D140" s="16">
        <f>IF(OR(2&gt;Inputs!$B$5,$B140=""),"",MAX(0,C140*(1+INDEX('Annual Returns'!$B$4:$B$157,MATCH($A140+1,'Annual Returns'!$A$4:$A$157,0)))-Inputs!$B$2*Inputs!$B$3*(1+Inputs!$B$4)^1))</f>
        <v/>
      </c>
      <c r="E140" s="16">
        <f>IF(OR(3&gt;Inputs!$B$5,$B140=""),"",MAX(0,D140*(1+INDEX('Annual Returns'!$B$4:$B$157,MATCH($A140+2,'Annual Returns'!$A$4:$A$157,0)))-Inputs!$B$2*Inputs!$B$3*(1+Inputs!$B$4)^2))</f>
        <v/>
      </c>
      <c r="F140" s="16">
        <f>IF(OR(4&gt;Inputs!$B$5,$B140=""),"",MAX(0,E140*(1+INDEX('Annual Returns'!$B$4:$B$157,MATCH($A140+3,'Annual Returns'!$A$4:$A$157,0)))-Inputs!$B$2*Inputs!$B$3*(1+Inputs!$B$4)^3))</f>
        <v/>
      </c>
      <c r="G140" s="16">
        <f>IF(OR(5&gt;Inputs!$B$5,$B140=""),"",MAX(0,F140*(1+INDEX('Annual Returns'!$B$4:$B$157,MATCH($A140+4,'Annual Returns'!$A$4:$A$157,0)))-Inputs!$B$2*Inputs!$B$3*(1+Inputs!$B$4)^4))</f>
        <v/>
      </c>
      <c r="H140" s="16">
        <f>IF(OR(6&gt;Inputs!$B$5,$B140=""),"",MAX(0,G140*(1+INDEX('Annual Returns'!$B$4:$B$157,MATCH($A140+5,'Annual Returns'!$A$4:$A$157,0)))-Inputs!$B$2*Inputs!$B$3*(1+Inputs!$B$4)^5))</f>
        <v/>
      </c>
      <c r="I140" s="16">
        <f>IF(OR(7&gt;Inputs!$B$5,$B140=""),"",MAX(0,H140*(1+INDEX('Annual Returns'!$B$4:$B$157,MATCH($A140+6,'Annual Returns'!$A$4:$A$157,0)))-Inputs!$B$2*Inputs!$B$3*(1+Inputs!$B$4)^6))</f>
        <v/>
      </c>
      <c r="J140" s="16">
        <f>IF(OR(8&gt;Inputs!$B$5,$B140=""),"",MAX(0,I140*(1+INDEX('Annual Returns'!$B$4:$B$157,MATCH($A140+7,'Annual Returns'!$A$4:$A$157,0)))-Inputs!$B$2*Inputs!$B$3*(1+Inputs!$B$4)^7))</f>
        <v/>
      </c>
      <c r="K140" s="16">
        <f>IF(OR(9&gt;Inputs!$B$5,$B140=""),"",MAX(0,J140*(1+INDEX('Annual Returns'!$B$4:$B$157,MATCH($A140+8,'Annual Returns'!$A$4:$A$157,0)))-Inputs!$B$2*Inputs!$B$3*(1+Inputs!$B$4)^8))</f>
        <v/>
      </c>
      <c r="L140" s="16">
        <f>IF(OR(10&gt;Inputs!$B$5,$B140=""),"",MAX(0,K140*(1+INDEX('Annual Returns'!$B$4:$B$157,MATCH($A140+9,'Annual Returns'!$A$4:$A$157,0)))-Inputs!$B$2*Inputs!$B$3*(1+Inputs!$B$4)^9))</f>
        <v/>
      </c>
      <c r="M140" s="16">
        <f>IF(OR(11&gt;Inputs!$B$5,$B140=""),"",MAX(0,L140*(1+INDEX('Annual Returns'!$B$4:$B$157,MATCH($A140+10,'Annual Returns'!$A$4:$A$157,0)))-Inputs!$B$2*Inputs!$B$3*(1+Inputs!$B$4)^10))</f>
        <v/>
      </c>
      <c r="N140" s="16">
        <f>IF(OR(12&gt;Inputs!$B$5,$B140=""),"",MAX(0,M140*(1+INDEX('Annual Returns'!$B$4:$B$157,MATCH($A140+11,'Annual Returns'!$A$4:$A$157,0)))-Inputs!$B$2*Inputs!$B$3*(1+Inputs!$B$4)^11))</f>
        <v/>
      </c>
      <c r="O140" s="16">
        <f>IF(OR(13&gt;Inputs!$B$5,$B140=""),"",MAX(0,N140*(1+INDEX('Annual Returns'!$B$4:$B$157,MATCH($A140+12,'Annual Returns'!$A$4:$A$157,0)))-Inputs!$B$2*Inputs!$B$3*(1+Inputs!$B$4)^12))</f>
        <v/>
      </c>
      <c r="P140" s="16">
        <f>IF(OR(14&gt;Inputs!$B$5,$B140=""),"",MAX(0,O140*(1+INDEX('Annual Returns'!$B$4:$B$157,MATCH($A140+13,'Annual Returns'!$A$4:$A$157,0)))-Inputs!$B$2*Inputs!$B$3*(1+Inputs!$B$4)^13))</f>
        <v/>
      </c>
      <c r="Q140" s="16">
        <f>IF(OR(15&gt;Inputs!$B$5,$B140=""),"",MAX(0,P140*(1+INDEX('Annual Returns'!$B$4:$B$157,MATCH($A140+14,'Annual Returns'!$A$4:$A$157,0)))-Inputs!$B$2*Inputs!$B$3*(1+Inputs!$B$4)^14))</f>
        <v/>
      </c>
      <c r="R140" s="16">
        <f>IF(OR(16&gt;Inputs!$B$5,$B140=""),"",MAX(0,Q140*(1+INDEX('Annual Returns'!$B$4:$B$157,MATCH($A140+15,'Annual Returns'!$A$4:$A$157,0)))-Inputs!$B$2*Inputs!$B$3*(1+Inputs!$B$4)^15))</f>
        <v/>
      </c>
      <c r="S140" s="16">
        <f>IF(OR(17&gt;Inputs!$B$5,$B140=""),"",MAX(0,R140*(1+INDEX('Annual Returns'!$B$4:$B$157,MATCH($A140+16,'Annual Returns'!$A$4:$A$157,0)))-Inputs!$B$2*Inputs!$B$3*(1+Inputs!$B$4)^16))</f>
        <v/>
      </c>
      <c r="T140" s="16">
        <f>IF(OR(18&gt;Inputs!$B$5,$B140=""),"",MAX(0,S140*(1+INDEX('Annual Returns'!$B$4:$B$157,MATCH($A140+17,'Annual Returns'!$A$4:$A$157,0)))-Inputs!$B$2*Inputs!$B$3*(1+Inputs!$B$4)^17))</f>
        <v/>
      </c>
      <c r="U140" s="16">
        <f>IF(OR(19&gt;Inputs!$B$5,$B140=""),"",MAX(0,T140*(1+INDEX('Annual Returns'!$B$4:$B$157,MATCH($A140+18,'Annual Returns'!$A$4:$A$157,0)))-Inputs!$B$2*Inputs!$B$3*(1+Inputs!$B$4)^18))</f>
        <v/>
      </c>
      <c r="V140" s="16">
        <f>IF(OR(20&gt;Inputs!$B$5,$B140=""),"",MAX(0,U140*(1+INDEX('Annual Returns'!$B$4:$B$157,MATCH($A140+19,'Annual Returns'!$A$4:$A$157,0)))-Inputs!$B$2*Inputs!$B$3*(1+Inputs!$B$4)^19))</f>
        <v/>
      </c>
      <c r="W140" s="16">
        <f>IF(OR(21&gt;Inputs!$B$5,$B140=""),"",MAX(0,V140*(1+INDEX('Annual Returns'!$B$4:$B$157,MATCH($A140+20,'Annual Returns'!$A$4:$A$157,0)))-Inputs!$B$2*Inputs!$B$3*(1+Inputs!$B$4)^20))</f>
        <v/>
      </c>
      <c r="X140" s="16">
        <f>IF(OR(22&gt;Inputs!$B$5,$B140=""),"",MAX(0,W140*(1+INDEX('Annual Returns'!$B$4:$B$157,MATCH($A140+21,'Annual Returns'!$A$4:$A$157,0)))-Inputs!$B$2*Inputs!$B$3*(1+Inputs!$B$4)^21))</f>
        <v/>
      </c>
      <c r="Y140" s="16">
        <f>IF(OR(23&gt;Inputs!$B$5,$B140=""),"",MAX(0,X140*(1+INDEX('Annual Returns'!$B$4:$B$157,MATCH($A140+22,'Annual Returns'!$A$4:$A$157,0)))-Inputs!$B$2*Inputs!$B$3*(1+Inputs!$B$4)^22))</f>
        <v/>
      </c>
      <c r="Z140" s="16">
        <f>IF(OR(24&gt;Inputs!$B$5,$B140=""),"",MAX(0,Y140*(1+INDEX('Annual Returns'!$B$4:$B$157,MATCH($A140+23,'Annual Returns'!$A$4:$A$157,0)))-Inputs!$B$2*Inputs!$B$3*(1+Inputs!$B$4)^23))</f>
        <v/>
      </c>
      <c r="AA140" s="16">
        <f>IF(OR(25&gt;Inputs!$B$5,$B140=""),"",MAX(0,Z140*(1+INDEX('Annual Returns'!$B$4:$B$157,MATCH($A140+24,'Annual Returns'!$A$4:$A$157,0)))-Inputs!$B$2*Inputs!$B$3*(1+Inputs!$B$4)^24))</f>
        <v/>
      </c>
      <c r="AB140" s="16">
        <f>IF(OR(26&gt;Inputs!$B$5,$B140=""),"",MAX(0,AA140*(1+INDEX('Annual Returns'!$B$4:$B$157,MATCH($A140+25,'Annual Returns'!$A$4:$A$157,0)))-Inputs!$B$2*Inputs!$B$3*(1+Inputs!$B$4)^25))</f>
        <v/>
      </c>
      <c r="AC140" s="16">
        <f>IF(OR(27&gt;Inputs!$B$5,$B140=""),"",MAX(0,AB140*(1+INDEX('Annual Returns'!$B$4:$B$157,MATCH($A140+26,'Annual Returns'!$A$4:$A$157,0)))-Inputs!$B$2*Inputs!$B$3*(1+Inputs!$B$4)^26))</f>
        <v/>
      </c>
      <c r="AD140" s="16">
        <f>IF(OR(28&gt;Inputs!$B$5,$B140=""),"",MAX(0,AC140*(1+INDEX('Annual Returns'!$B$4:$B$157,MATCH($A140+27,'Annual Returns'!$A$4:$A$157,0)))-Inputs!$B$2*Inputs!$B$3*(1+Inputs!$B$4)^27))</f>
        <v/>
      </c>
      <c r="AE140" s="16">
        <f>IF(OR(29&gt;Inputs!$B$5,$B140=""),"",MAX(0,AD140*(1+INDEX('Annual Returns'!$B$4:$B$157,MATCH($A140+28,'Annual Returns'!$A$4:$A$157,0)))-Inputs!$B$2*Inputs!$B$3*(1+Inputs!$B$4)^28))</f>
        <v/>
      </c>
      <c r="AF140" s="16">
        <f>IF(OR(30&gt;Inputs!$B$5,$B140=""),"",MAX(0,AE140*(1+INDEX('Annual Returns'!$B$4:$B$157,MATCH($A140+29,'Annual Returns'!$A$4:$A$157,0)))-Inputs!$B$2*Inputs!$B$3*(1+Inputs!$B$4)^29))</f>
        <v/>
      </c>
      <c r="AG140" s="16">
        <f>IF(OR(31&gt;Inputs!$B$5,$B140=""),"",MAX(0,AF140*(1+INDEX('Annual Returns'!$B$4:$B$157,MATCH($A140+30,'Annual Returns'!$A$4:$A$157,0)))-Inputs!$B$2*Inputs!$B$3*(1+Inputs!$B$4)^30))</f>
        <v/>
      </c>
      <c r="AH140" s="16">
        <f>IF(OR(32&gt;Inputs!$B$5,$B140=""),"",MAX(0,AG140*(1+INDEX('Annual Returns'!$B$4:$B$157,MATCH($A140+31,'Annual Returns'!$A$4:$A$157,0)))-Inputs!$B$2*Inputs!$B$3*(1+Inputs!$B$4)^31))</f>
        <v/>
      </c>
      <c r="AI140" s="16">
        <f>IF(OR(33&gt;Inputs!$B$5,$B140=""),"",MAX(0,AH140*(1+INDEX('Annual Returns'!$B$4:$B$157,MATCH($A140+32,'Annual Returns'!$A$4:$A$157,0)))-Inputs!$B$2*Inputs!$B$3*(1+Inputs!$B$4)^32))</f>
        <v/>
      </c>
      <c r="AJ140" s="16">
        <f>IF(OR(34&gt;Inputs!$B$5,$B140=""),"",MAX(0,AI140*(1+INDEX('Annual Returns'!$B$4:$B$157,MATCH($A140+33,'Annual Returns'!$A$4:$A$157,0)))-Inputs!$B$2*Inputs!$B$3*(1+Inputs!$B$4)^33))</f>
        <v/>
      </c>
      <c r="AK140" s="16">
        <f>IF(OR(35&gt;Inputs!$B$5,$B140=""),"",MAX(0,AJ140*(1+INDEX('Annual Returns'!$B$4:$B$157,MATCH($A140+34,'Annual Returns'!$A$4:$A$157,0)))-Inputs!$B$2*Inputs!$B$3*(1+Inputs!$B$4)^34))</f>
        <v/>
      </c>
      <c r="AL140" s="16">
        <f>IF(OR(36&gt;Inputs!$B$5,$B140=""),"",MAX(0,AK140*(1+INDEX('Annual Returns'!$B$4:$B$157,MATCH($A140+35,'Annual Returns'!$A$4:$A$157,0)))-Inputs!$B$2*Inputs!$B$3*(1+Inputs!$B$4)^35))</f>
        <v/>
      </c>
      <c r="AM140" s="16">
        <f>IF(OR(37&gt;Inputs!$B$5,$B140=""),"",MAX(0,AL140*(1+INDEX('Annual Returns'!$B$4:$B$157,MATCH($A140+36,'Annual Returns'!$A$4:$A$157,0)))-Inputs!$B$2*Inputs!$B$3*(1+Inputs!$B$4)^36))</f>
        <v/>
      </c>
      <c r="AN140" s="16">
        <f>IF(OR(38&gt;Inputs!$B$5,$B140=""),"",MAX(0,AM140*(1+INDEX('Annual Returns'!$B$4:$B$157,MATCH($A140+37,'Annual Returns'!$A$4:$A$157,0)))-Inputs!$B$2*Inputs!$B$3*(1+Inputs!$B$4)^37))</f>
        <v/>
      </c>
      <c r="AO140" s="16">
        <f>IF(OR(39&gt;Inputs!$B$5,$B140=""),"",MAX(0,AN140*(1+INDEX('Annual Returns'!$B$4:$B$157,MATCH($A140+38,'Annual Returns'!$A$4:$A$157,0)))-Inputs!$B$2*Inputs!$B$3*(1+Inputs!$B$4)^38))</f>
        <v/>
      </c>
      <c r="AP140" s="16">
        <f>IF(OR(40&gt;Inputs!$B$5,$B140=""),"",MAX(0,AO140*(1+INDEX('Annual Returns'!$B$4:$B$157,MATCH($A140+39,'Annual Returns'!$A$4:$A$157,0)))-Inputs!$B$2*Inputs!$B$3*(1+Inputs!$B$4)^39))</f>
        <v/>
      </c>
      <c r="AQ140" s="16">
        <f>IF(OR(41&gt;Inputs!$B$5,$B140=""),"",MAX(0,AP140*(1+INDEX('Annual Returns'!$B$4:$B$157,MATCH($A140+40,'Annual Returns'!$A$4:$A$157,0)))-Inputs!$B$2*Inputs!$B$3*(1+Inputs!$B$4)^40))</f>
        <v/>
      </c>
      <c r="AR140" s="16">
        <f>IF(OR(42&gt;Inputs!$B$5,$B140=""),"",MAX(0,AQ140*(1+INDEX('Annual Returns'!$B$4:$B$157,MATCH($A140+41,'Annual Returns'!$A$4:$A$157,0)))-Inputs!$B$2*Inputs!$B$3*(1+Inputs!$B$4)^41))</f>
        <v/>
      </c>
      <c r="AS140" s="16">
        <f>IF(OR(43&gt;Inputs!$B$5,$B140=""),"",MAX(0,AR140*(1+INDEX('Annual Returns'!$B$4:$B$157,MATCH($A140+42,'Annual Returns'!$A$4:$A$157,0)))-Inputs!$B$2*Inputs!$B$3*(1+Inputs!$B$4)^42))</f>
        <v/>
      </c>
      <c r="AT140" s="16">
        <f>IF(OR(44&gt;Inputs!$B$5,$B140=""),"",MAX(0,AS140*(1+INDEX('Annual Returns'!$B$4:$B$157,MATCH($A140+43,'Annual Returns'!$A$4:$A$157,0)))-Inputs!$B$2*Inputs!$B$3*(1+Inputs!$B$4)^43))</f>
        <v/>
      </c>
      <c r="AU140" s="16">
        <f>IF(OR(45&gt;Inputs!$B$5,$B140=""),"",MAX(0,AT140*(1+INDEX('Annual Returns'!$B$4:$B$157,MATCH($A140+44,'Annual Returns'!$A$4:$A$157,0)))-Inputs!$B$2*Inputs!$B$3*(1+Inputs!$B$4)^44))</f>
        <v/>
      </c>
      <c r="AV140" s="16">
        <f>IF(OR(46&gt;Inputs!$B$5,$B140=""),"",MAX(0,AU140*(1+INDEX('Annual Returns'!$B$4:$B$157,MATCH($A140+45,'Annual Returns'!$A$4:$A$157,0)))-Inputs!$B$2*Inputs!$B$3*(1+Inputs!$B$4)^45))</f>
        <v/>
      </c>
      <c r="AW140" s="16">
        <f>IF(OR(47&gt;Inputs!$B$5,$B140=""),"",MAX(0,AV140*(1+INDEX('Annual Returns'!$B$4:$B$157,MATCH($A140+46,'Annual Returns'!$A$4:$A$157,0)))-Inputs!$B$2*Inputs!$B$3*(1+Inputs!$B$4)^46))</f>
        <v/>
      </c>
      <c r="AX140" s="16">
        <f>IF(OR(48&gt;Inputs!$B$5,$B140=""),"",MAX(0,AW140*(1+INDEX('Annual Returns'!$B$4:$B$157,MATCH($A140+47,'Annual Returns'!$A$4:$A$157,0)))-Inputs!$B$2*Inputs!$B$3*(1+Inputs!$B$4)^47))</f>
        <v/>
      </c>
      <c r="AY140" s="16">
        <f>IF(OR(49&gt;Inputs!$B$5,$B140=""),"",MAX(0,AX140*(1+INDEX('Annual Returns'!$B$4:$B$157,MATCH($A140+48,'Annual Returns'!$A$4:$A$157,0)))-Inputs!$B$2*Inputs!$B$3*(1+Inputs!$B$4)^48))</f>
        <v/>
      </c>
      <c r="AZ140" s="16">
        <f>IF(OR(50&gt;Inputs!$B$5,$B140=""),"",MAX(0,AY140*(1+INDEX('Annual Returns'!$B$4:$B$157,MATCH($A140+49,'Annual Returns'!$A$4:$A$157,0)))-Inputs!$B$2*Inputs!$B$3*(1+Inputs!$B$4)^49))</f>
        <v/>
      </c>
      <c r="BA140" s="16">
        <f>IF(B140="","",INDEX(C140:AZ140,Inputs!$B$5))</f>
        <v/>
      </c>
      <c r="BB140">
        <f>IF(BA140="","",IF(BA140&gt;0,1,0))</f>
        <v/>
      </c>
      <c r="BC140">
        <f>IF(BB140="","",IF(BB140=1,"",MATCH(0,C140:AZ140,0)))</f>
        <v/>
      </c>
    </row>
    <row r="141">
      <c r="A141" t="n">
        <v>2009</v>
      </c>
      <c r="B141" s="16">
        <f>IF(OR($A141+Inputs!$B$5-1&gt;Inputs!$B$7,Inputs!$B$5&gt;50),"",Inputs!$B$2)</f>
        <v/>
      </c>
      <c r="C141" s="16">
        <f>IF(OR(1&gt;Inputs!$B$5,$B141=""),"",MAX(0,B141*(1+INDEX('Annual Returns'!$B$4:$B$157,MATCH($A141+0,'Annual Returns'!$A$4:$A$157,0)))-Inputs!$B$2*Inputs!$B$3*(1+Inputs!$B$4)^0))</f>
        <v/>
      </c>
      <c r="D141" s="16">
        <f>IF(OR(2&gt;Inputs!$B$5,$B141=""),"",MAX(0,C141*(1+INDEX('Annual Returns'!$B$4:$B$157,MATCH($A141+1,'Annual Returns'!$A$4:$A$157,0)))-Inputs!$B$2*Inputs!$B$3*(1+Inputs!$B$4)^1))</f>
        <v/>
      </c>
      <c r="E141" s="16">
        <f>IF(OR(3&gt;Inputs!$B$5,$B141=""),"",MAX(0,D141*(1+INDEX('Annual Returns'!$B$4:$B$157,MATCH($A141+2,'Annual Returns'!$A$4:$A$157,0)))-Inputs!$B$2*Inputs!$B$3*(1+Inputs!$B$4)^2))</f>
        <v/>
      </c>
      <c r="F141" s="16">
        <f>IF(OR(4&gt;Inputs!$B$5,$B141=""),"",MAX(0,E141*(1+INDEX('Annual Returns'!$B$4:$B$157,MATCH($A141+3,'Annual Returns'!$A$4:$A$157,0)))-Inputs!$B$2*Inputs!$B$3*(1+Inputs!$B$4)^3))</f>
        <v/>
      </c>
      <c r="G141" s="16">
        <f>IF(OR(5&gt;Inputs!$B$5,$B141=""),"",MAX(0,F141*(1+INDEX('Annual Returns'!$B$4:$B$157,MATCH($A141+4,'Annual Returns'!$A$4:$A$157,0)))-Inputs!$B$2*Inputs!$B$3*(1+Inputs!$B$4)^4))</f>
        <v/>
      </c>
      <c r="H141" s="16">
        <f>IF(OR(6&gt;Inputs!$B$5,$B141=""),"",MAX(0,G141*(1+INDEX('Annual Returns'!$B$4:$B$157,MATCH($A141+5,'Annual Returns'!$A$4:$A$157,0)))-Inputs!$B$2*Inputs!$B$3*(1+Inputs!$B$4)^5))</f>
        <v/>
      </c>
      <c r="I141" s="16">
        <f>IF(OR(7&gt;Inputs!$B$5,$B141=""),"",MAX(0,H141*(1+INDEX('Annual Returns'!$B$4:$B$157,MATCH($A141+6,'Annual Returns'!$A$4:$A$157,0)))-Inputs!$B$2*Inputs!$B$3*(1+Inputs!$B$4)^6))</f>
        <v/>
      </c>
      <c r="J141" s="16">
        <f>IF(OR(8&gt;Inputs!$B$5,$B141=""),"",MAX(0,I141*(1+INDEX('Annual Returns'!$B$4:$B$157,MATCH($A141+7,'Annual Returns'!$A$4:$A$157,0)))-Inputs!$B$2*Inputs!$B$3*(1+Inputs!$B$4)^7))</f>
        <v/>
      </c>
      <c r="K141" s="16">
        <f>IF(OR(9&gt;Inputs!$B$5,$B141=""),"",MAX(0,J141*(1+INDEX('Annual Returns'!$B$4:$B$157,MATCH($A141+8,'Annual Returns'!$A$4:$A$157,0)))-Inputs!$B$2*Inputs!$B$3*(1+Inputs!$B$4)^8))</f>
        <v/>
      </c>
      <c r="L141" s="16">
        <f>IF(OR(10&gt;Inputs!$B$5,$B141=""),"",MAX(0,K141*(1+INDEX('Annual Returns'!$B$4:$B$157,MATCH($A141+9,'Annual Returns'!$A$4:$A$157,0)))-Inputs!$B$2*Inputs!$B$3*(1+Inputs!$B$4)^9))</f>
        <v/>
      </c>
      <c r="M141" s="16">
        <f>IF(OR(11&gt;Inputs!$B$5,$B141=""),"",MAX(0,L141*(1+INDEX('Annual Returns'!$B$4:$B$157,MATCH($A141+10,'Annual Returns'!$A$4:$A$157,0)))-Inputs!$B$2*Inputs!$B$3*(1+Inputs!$B$4)^10))</f>
        <v/>
      </c>
      <c r="N141" s="16">
        <f>IF(OR(12&gt;Inputs!$B$5,$B141=""),"",MAX(0,M141*(1+INDEX('Annual Returns'!$B$4:$B$157,MATCH($A141+11,'Annual Returns'!$A$4:$A$157,0)))-Inputs!$B$2*Inputs!$B$3*(1+Inputs!$B$4)^11))</f>
        <v/>
      </c>
      <c r="O141" s="16">
        <f>IF(OR(13&gt;Inputs!$B$5,$B141=""),"",MAX(0,N141*(1+INDEX('Annual Returns'!$B$4:$B$157,MATCH($A141+12,'Annual Returns'!$A$4:$A$157,0)))-Inputs!$B$2*Inputs!$B$3*(1+Inputs!$B$4)^12))</f>
        <v/>
      </c>
      <c r="P141" s="16">
        <f>IF(OR(14&gt;Inputs!$B$5,$B141=""),"",MAX(0,O141*(1+INDEX('Annual Returns'!$B$4:$B$157,MATCH($A141+13,'Annual Returns'!$A$4:$A$157,0)))-Inputs!$B$2*Inputs!$B$3*(1+Inputs!$B$4)^13))</f>
        <v/>
      </c>
      <c r="Q141" s="16">
        <f>IF(OR(15&gt;Inputs!$B$5,$B141=""),"",MAX(0,P141*(1+INDEX('Annual Returns'!$B$4:$B$157,MATCH($A141+14,'Annual Returns'!$A$4:$A$157,0)))-Inputs!$B$2*Inputs!$B$3*(1+Inputs!$B$4)^14))</f>
        <v/>
      </c>
      <c r="R141" s="16">
        <f>IF(OR(16&gt;Inputs!$B$5,$B141=""),"",MAX(0,Q141*(1+INDEX('Annual Returns'!$B$4:$B$157,MATCH($A141+15,'Annual Returns'!$A$4:$A$157,0)))-Inputs!$B$2*Inputs!$B$3*(1+Inputs!$B$4)^15))</f>
        <v/>
      </c>
      <c r="S141" s="16">
        <f>IF(OR(17&gt;Inputs!$B$5,$B141=""),"",MAX(0,R141*(1+INDEX('Annual Returns'!$B$4:$B$157,MATCH($A141+16,'Annual Returns'!$A$4:$A$157,0)))-Inputs!$B$2*Inputs!$B$3*(1+Inputs!$B$4)^16))</f>
        <v/>
      </c>
      <c r="T141" s="16">
        <f>IF(OR(18&gt;Inputs!$B$5,$B141=""),"",MAX(0,S141*(1+INDEX('Annual Returns'!$B$4:$B$157,MATCH($A141+17,'Annual Returns'!$A$4:$A$157,0)))-Inputs!$B$2*Inputs!$B$3*(1+Inputs!$B$4)^17))</f>
        <v/>
      </c>
      <c r="U141" s="16">
        <f>IF(OR(19&gt;Inputs!$B$5,$B141=""),"",MAX(0,T141*(1+INDEX('Annual Returns'!$B$4:$B$157,MATCH($A141+18,'Annual Returns'!$A$4:$A$157,0)))-Inputs!$B$2*Inputs!$B$3*(1+Inputs!$B$4)^18))</f>
        <v/>
      </c>
      <c r="V141" s="16">
        <f>IF(OR(20&gt;Inputs!$B$5,$B141=""),"",MAX(0,U141*(1+INDEX('Annual Returns'!$B$4:$B$157,MATCH($A141+19,'Annual Returns'!$A$4:$A$157,0)))-Inputs!$B$2*Inputs!$B$3*(1+Inputs!$B$4)^19))</f>
        <v/>
      </c>
      <c r="W141" s="16">
        <f>IF(OR(21&gt;Inputs!$B$5,$B141=""),"",MAX(0,V141*(1+INDEX('Annual Returns'!$B$4:$B$157,MATCH($A141+20,'Annual Returns'!$A$4:$A$157,0)))-Inputs!$B$2*Inputs!$B$3*(1+Inputs!$B$4)^20))</f>
        <v/>
      </c>
      <c r="X141" s="16">
        <f>IF(OR(22&gt;Inputs!$B$5,$B141=""),"",MAX(0,W141*(1+INDEX('Annual Returns'!$B$4:$B$157,MATCH($A141+21,'Annual Returns'!$A$4:$A$157,0)))-Inputs!$B$2*Inputs!$B$3*(1+Inputs!$B$4)^21))</f>
        <v/>
      </c>
      <c r="Y141" s="16">
        <f>IF(OR(23&gt;Inputs!$B$5,$B141=""),"",MAX(0,X141*(1+INDEX('Annual Returns'!$B$4:$B$157,MATCH($A141+22,'Annual Returns'!$A$4:$A$157,0)))-Inputs!$B$2*Inputs!$B$3*(1+Inputs!$B$4)^22))</f>
        <v/>
      </c>
      <c r="Z141" s="16">
        <f>IF(OR(24&gt;Inputs!$B$5,$B141=""),"",MAX(0,Y141*(1+INDEX('Annual Returns'!$B$4:$B$157,MATCH($A141+23,'Annual Returns'!$A$4:$A$157,0)))-Inputs!$B$2*Inputs!$B$3*(1+Inputs!$B$4)^23))</f>
        <v/>
      </c>
      <c r="AA141" s="16">
        <f>IF(OR(25&gt;Inputs!$B$5,$B141=""),"",MAX(0,Z141*(1+INDEX('Annual Returns'!$B$4:$B$157,MATCH($A141+24,'Annual Returns'!$A$4:$A$157,0)))-Inputs!$B$2*Inputs!$B$3*(1+Inputs!$B$4)^24))</f>
        <v/>
      </c>
      <c r="AB141" s="16">
        <f>IF(OR(26&gt;Inputs!$B$5,$B141=""),"",MAX(0,AA141*(1+INDEX('Annual Returns'!$B$4:$B$157,MATCH($A141+25,'Annual Returns'!$A$4:$A$157,0)))-Inputs!$B$2*Inputs!$B$3*(1+Inputs!$B$4)^25))</f>
        <v/>
      </c>
      <c r="AC141" s="16">
        <f>IF(OR(27&gt;Inputs!$B$5,$B141=""),"",MAX(0,AB141*(1+INDEX('Annual Returns'!$B$4:$B$157,MATCH($A141+26,'Annual Returns'!$A$4:$A$157,0)))-Inputs!$B$2*Inputs!$B$3*(1+Inputs!$B$4)^26))</f>
        <v/>
      </c>
      <c r="AD141" s="16">
        <f>IF(OR(28&gt;Inputs!$B$5,$B141=""),"",MAX(0,AC141*(1+INDEX('Annual Returns'!$B$4:$B$157,MATCH($A141+27,'Annual Returns'!$A$4:$A$157,0)))-Inputs!$B$2*Inputs!$B$3*(1+Inputs!$B$4)^27))</f>
        <v/>
      </c>
      <c r="AE141" s="16">
        <f>IF(OR(29&gt;Inputs!$B$5,$B141=""),"",MAX(0,AD141*(1+INDEX('Annual Returns'!$B$4:$B$157,MATCH($A141+28,'Annual Returns'!$A$4:$A$157,0)))-Inputs!$B$2*Inputs!$B$3*(1+Inputs!$B$4)^28))</f>
        <v/>
      </c>
      <c r="AF141" s="16">
        <f>IF(OR(30&gt;Inputs!$B$5,$B141=""),"",MAX(0,AE141*(1+INDEX('Annual Returns'!$B$4:$B$157,MATCH($A141+29,'Annual Returns'!$A$4:$A$157,0)))-Inputs!$B$2*Inputs!$B$3*(1+Inputs!$B$4)^29))</f>
        <v/>
      </c>
      <c r="AG141" s="16">
        <f>IF(OR(31&gt;Inputs!$B$5,$B141=""),"",MAX(0,AF141*(1+INDEX('Annual Returns'!$B$4:$B$157,MATCH($A141+30,'Annual Returns'!$A$4:$A$157,0)))-Inputs!$B$2*Inputs!$B$3*(1+Inputs!$B$4)^30))</f>
        <v/>
      </c>
      <c r="AH141" s="16">
        <f>IF(OR(32&gt;Inputs!$B$5,$B141=""),"",MAX(0,AG141*(1+INDEX('Annual Returns'!$B$4:$B$157,MATCH($A141+31,'Annual Returns'!$A$4:$A$157,0)))-Inputs!$B$2*Inputs!$B$3*(1+Inputs!$B$4)^31))</f>
        <v/>
      </c>
      <c r="AI141" s="16">
        <f>IF(OR(33&gt;Inputs!$B$5,$B141=""),"",MAX(0,AH141*(1+INDEX('Annual Returns'!$B$4:$B$157,MATCH($A141+32,'Annual Returns'!$A$4:$A$157,0)))-Inputs!$B$2*Inputs!$B$3*(1+Inputs!$B$4)^32))</f>
        <v/>
      </c>
      <c r="AJ141" s="16">
        <f>IF(OR(34&gt;Inputs!$B$5,$B141=""),"",MAX(0,AI141*(1+INDEX('Annual Returns'!$B$4:$B$157,MATCH($A141+33,'Annual Returns'!$A$4:$A$157,0)))-Inputs!$B$2*Inputs!$B$3*(1+Inputs!$B$4)^33))</f>
        <v/>
      </c>
      <c r="AK141" s="16">
        <f>IF(OR(35&gt;Inputs!$B$5,$B141=""),"",MAX(0,AJ141*(1+INDEX('Annual Returns'!$B$4:$B$157,MATCH($A141+34,'Annual Returns'!$A$4:$A$157,0)))-Inputs!$B$2*Inputs!$B$3*(1+Inputs!$B$4)^34))</f>
        <v/>
      </c>
      <c r="AL141" s="16">
        <f>IF(OR(36&gt;Inputs!$B$5,$B141=""),"",MAX(0,AK141*(1+INDEX('Annual Returns'!$B$4:$B$157,MATCH($A141+35,'Annual Returns'!$A$4:$A$157,0)))-Inputs!$B$2*Inputs!$B$3*(1+Inputs!$B$4)^35))</f>
        <v/>
      </c>
      <c r="AM141" s="16">
        <f>IF(OR(37&gt;Inputs!$B$5,$B141=""),"",MAX(0,AL141*(1+INDEX('Annual Returns'!$B$4:$B$157,MATCH($A141+36,'Annual Returns'!$A$4:$A$157,0)))-Inputs!$B$2*Inputs!$B$3*(1+Inputs!$B$4)^36))</f>
        <v/>
      </c>
      <c r="AN141" s="16">
        <f>IF(OR(38&gt;Inputs!$B$5,$B141=""),"",MAX(0,AM141*(1+INDEX('Annual Returns'!$B$4:$B$157,MATCH($A141+37,'Annual Returns'!$A$4:$A$157,0)))-Inputs!$B$2*Inputs!$B$3*(1+Inputs!$B$4)^37))</f>
        <v/>
      </c>
      <c r="AO141" s="16">
        <f>IF(OR(39&gt;Inputs!$B$5,$B141=""),"",MAX(0,AN141*(1+INDEX('Annual Returns'!$B$4:$B$157,MATCH($A141+38,'Annual Returns'!$A$4:$A$157,0)))-Inputs!$B$2*Inputs!$B$3*(1+Inputs!$B$4)^38))</f>
        <v/>
      </c>
      <c r="AP141" s="16">
        <f>IF(OR(40&gt;Inputs!$B$5,$B141=""),"",MAX(0,AO141*(1+INDEX('Annual Returns'!$B$4:$B$157,MATCH($A141+39,'Annual Returns'!$A$4:$A$157,0)))-Inputs!$B$2*Inputs!$B$3*(1+Inputs!$B$4)^39))</f>
        <v/>
      </c>
      <c r="AQ141" s="16">
        <f>IF(OR(41&gt;Inputs!$B$5,$B141=""),"",MAX(0,AP141*(1+INDEX('Annual Returns'!$B$4:$B$157,MATCH($A141+40,'Annual Returns'!$A$4:$A$157,0)))-Inputs!$B$2*Inputs!$B$3*(1+Inputs!$B$4)^40))</f>
        <v/>
      </c>
      <c r="AR141" s="16">
        <f>IF(OR(42&gt;Inputs!$B$5,$B141=""),"",MAX(0,AQ141*(1+INDEX('Annual Returns'!$B$4:$B$157,MATCH($A141+41,'Annual Returns'!$A$4:$A$157,0)))-Inputs!$B$2*Inputs!$B$3*(1+Inputs!$B$4)^41))</f>
        <v/>
      </c>
      <c r="AS141" s="16">
        <f>IF(OR(43&gt;Inputs!$B$5,$B141=""),"",MAX(0,AR141*(1+INDEX('Annual Returns'!$B$4:$B$157,MATCH($A141+42,'Annual Returns'!$A$4:$A$157,0)))-Inputs!$B$2*Inputs!$B$3*(1+Inputs!$B$4)^42))</f>
        <v/>
      </c>
      <c r="AT141" s="16">
        <f>IF(OR(44&gt;Inputs!$B$5,$B141=""),"",MAX(0,AS141*(1+INDEX('Annual Returns'!$B$4:$B$157,MATCH($A141+43,'Annual Returns'!$A$4:$A$157,0)))-Inputs!$B$2*Inputs!$B$3*(1+Inputs!$B$4)^43))</f>
        <v/>
      </c>
      <c r="AU141" s="16">
        <f>IF(OR(45&gt;Inputs!$B$5,$B141=""),"",MAX(0,AT141*(1+INDEX('Annual Returns'!$B$4:$B$157,MATCH($A141+44,'Annual Returns'!$A$4:$A$157,0)))-Inputs!$B$2*Inputs!$B$3*(1+Inputs!$B$4)^44))</f>
        <v/>
      </c>
      <c r="AV141" s="16">
        <f>IF(OR(46&gt;Inputs!$B$5,$B141=""),"",MAX(0,AU141*(1+INDEX('Annual Returns'!$B$4:$B$157,MATCH($A141+45,'Annual Returns'!$A$4:$A$157,0)))-Inputs!$B$2*Inputs!$B$3*(1+Inputs!$B$4)^45))</f>
        <v/>
      </c>
      <c r="AW141" s="16">
        <f>IF(OR(47&gt;Inputs!$B$5,$B141=""),"",MAX(0,AV141*(1+INDEX('Annual Returns'!$B$4:$B$157,MATCH($A141+46,'Annual Returns'!$A$4:$A$157,0)))-Inputs!$B$2*Inputs!$B$3*(1+Inputs!$B$4)^46))</f>
        <v/>
      </c>
      <c r="AX141" s="16">
        <f>IF(OR(48&gt;Inputs!$B$5,$B141=""),"",MAX(0,AW141*(1+INDEX('Annual Returns'!$B$4:$B$157,MATCH($A141+47,'Annual Returns'!$A$4:$A$157,0)))-Inputs!$B$2*Inputs!$B$3*(1+Inputs!$B$4)^47))</f>
        <v/>
      </c>
      <c r="AY141" s="16">
        <f>IF(OR(49&gt;Inputs!$B$5,$B141=""),"",MAX(0,AX141*(1+INDEX('Annual Returns'!$B$4:$B$157,MATCH($A141+48,'Annual Returns'!$A$4:$A$157,0)))-Inputs!$B$2*Inputs!$B$3*(1+Inputs!$B$4)^48))</f>
        <v/>
      </c>
      <c r="AZ141" s="16">
        <f>IF(OR(50&gt;Inputs!$B$5,$B141=""),"",MAX(0,AY141*(1+INDEX('Annual Returns'!$B$4:$B$157,MATCH($A141+49,'Annual Returns'!$A$4:$A$157,0)))-Inputs!$B$2*Inputs!$B$3*(1+Inputs!$B$4)^49))</f>
        <v/>
      </c>
      <c r="BA141" s="16">
        <f>IF(B141="","",INDEX(C141:AZ141,Inputs!$B$5))</f>
        <v/>
      </c>
      <c r="BB141">
        <f>IF(BA141="","",IF(BA141&gt;0,1,0))</f>
        <v/>
      </c>
      <c r="BC141">
        <f>IF(BB141="","",IF(BB141=1,"",MATCH(0,C141:AZ141,0)))</f>
        <v/>
      </c>
    </row>
    <row r="142">
      <c r="A142" t="n">
        <v>2010</v>
      </c>
      <c r="B142" s="16">
        <f>IF(OR($A142+Inputs!$B$5-1&gt;Inputs!$B$7,Inputs!$B$5&gt;50),"",Inputs!$B$2)</f>
        <v/>
      </c>
      <c r="C142" s="16">
        <f>IF(OR(1&gt;Inputs!$B$5,$B142=""),"",MAX(0,B142*(1+INDEX('Annual Returns'!$B$4:$B$157,MATCH($A142+0,'Annual Returns'!$A$4:$A$157,0)))-Inputs!$B$2*Inputs!$B$3*(1+Inputs!$B$4)^0))</f>
        <v/>
      </c>
      <c r="D142" s="16">
        <f>IF(OR(2&gt;Inputs!$B$5,$B142=""),"",MAX(0,C142*(1+INDEX('Annual Returns'!$B$4:$B$157,MATCH($A142+1,'Annual Returns'!$A$4:$A$157,0)))-Inputs!$B$2*Inputs!$B$3*(1+Inputs!$B$4)^1))</f>
        <v/>
      </c>
      <c r="E142" s="16">
        <f>IF(OR(3&gt;Inputs!$B$5,$B142=""),"",MAX(0,D142*(1+INDEX('Annual Returns'!$B$4:$B$157,MATCH($A142+2,'Annual Returns'!$A$4:$A$157,0)))-Inputs!$B$2*Inputs!$B$3*(1+Inputs!$B$4)^2))</f>
        <v/>
      </c>
      <c r="F142" s="16">
        <f>IF(OR(4&gt;Inputs!$B$5,$B142=""),"",MAX(0,E142*(1+INDEX('Annual Returns'!$B$4:$B$157,MATCH($A142+3,'Annual Returns'!$A$4:$A$157,0)))-Inputs!$B$2*Inputs!$B$3*(1+Inputs!$B$4)^3))</f>
        <v/>
      </c>
      <c r="G142" s="16">
        <f>IF(OR(5&gt;Inputs!$B$5,$B142=""),"",MAX(0,F142*(1+INDEX('Annual Returns'!$B$4:$B$157,MATCH($A142+4,'Annual Returns'!$A$4:$A$157,0)))-Inputs!$B$2*Inputs!$B$3*(1+Inputs!$B$4)^4))</f>
        <v/>
      </c>
      <c r="H142" s="16">
        <f>IF(OR(6&gt;Inputs!$B$5,$B142=""),"",MAX(0,G142*(1+INDEX('Annual Returns'!$B$4:$B$157,MATCH($A142+5,'Annual Returns'!$A$4:$A$157,0)))-Inputs!$B$2*Inputs!$B$3*(1+Inputs!$B$4)^5))</f>
        <v/>
      </c>
      <c r="I142" s="16">
        <f>IF(OR(7&gt;Inputs!$B$5,$B142=""),"",MAX(0,H142*(1+INDEX('Annual Returns'!$B$4:$B$157,MATCH($A142+6,'Annual Returns'!$A$4:$A$157,0)))-Inputs!$B$2*Inputs!$B$3*(1+Inputs!$B$4)^6))</f>
        <v/>
      </c>
      <c r="J142" s="16">
        <f>IF(OR(8&gt;Inputs!$B$5,$B142=""),"",MAX(0,I142*(1+INDEX('Annual Returns'!$B$4:$B$157,MATCH($A142+7,'Annual Returns'!$A$4:$A$157,0)))-Inputs!$B$2*Inputs!$B$3*(1+Inputs!$B$4)^7))</f>
        <v/>
      </c>
      <c r="K142" s="16">
        <f>IF(OR(9&gt;Inputs!$B$5,$B142=""),"",MAX(0,J142*(1+INDEX('Annual Returns'!$B$4:$B$157,MATCH($A142+8,'Annual Returns'!$A$4:$A$157,0)))-Inputs!$B$2*Inputs!$B$3*(1+Inputs!$B$4)^8))</f>
        <v/>
      </c>
      <c r="L142" s="16">
        <f>IF(OR(10&gt;Inputs!$B$5,$B142=""),"",MAX(0,K142*(1+INDEX('Annual Returns'!$B$4:$B$157,MATCH($A142+9,'Annual Returns'!$A$4:$A$157,0)))-Inputs!$B$2*Inputs!$B$3*(1+Inputs!$B$4)^9))</f>
        <v/>
      </c>
      <c r="M142" s="16">
        <f>IF(OR(11&gt;Inputs!$B$5,$B142=""),"",MAX(0,L142*(1+INDEX('Annual Returns'!$B$4:$B$157,MATCH($A142+10,'Annual Returns'!$A$4:$A$157,0)))-Inputs!$B$2*Inputs!$B$3*(1+Inputs!$B$4)^10))</f>
        <v/>
      </c>
      <c r="N142" s="16">
        <f>IF(OR(12&gt;Inputs!$B$5,$B142=""),"",MAX(0,M142*(1+INDEX('Annual Returns'!$B$4:$B$157,MATCH($A142+11,'Annual Returns'!$A$4:$A$157,0)))-Inputs!$B$2*Inputs!$B$3*(1+Inputs!$B$4)^11))</f>
        <v/>
      </c>
      <c r="O142" s="16">
        <f>IF(OR(13&gt;Inputs!$B$5,$B142=""),"",MAX(0,N142*(1+INDEX('Annual Returns'!$B$4:$B$157,MATCH($A142+12,'Annual Returns'!$A$4:$A$157,0)))-Inputs!$B$2*Inputs!$B$3*(1+Inputs!$B$4)^12))</f>
        <v/>
      </c>
      <c r="P142" s="16">
        <f>IF(OR(14&gt;Inputs!$B$5,$B142=""),"",MAX(0,O142*(1+INDEX('Annual Returns'!$B$4:$B$157,MATCH($A142+13,'Annual Returns'!$A$4:$A$157,0)))-Inputs!$B$2*Inputs!$B$3*(1+Inputs!$B$4)^13))</f>
        <v/>
      </c>
      <c r="Q142" s="16">
        <f>IF(OR(15&gt;Inputs!$B$5,$B142=""),"",MAX(0,P142*(1+INDEX('Annual Returns'!$B$4:$B$157,MATCH($A142+14,'Annual Returns'!$A$4:$A$157,0)))-Inputs!$B$2*Inputs!$B$3*(1+Inputs!$B$4)^14))</f>
        <v/>
      </c>
      <c r="R142" s="16">
        <f>IF(OR(16&gt;Inputs!$B$5,$B142=""),"",MAX(0,Q142*(1+INDEX('Annual Returns'!$B$4:$B$157,MATCH($A142+15,'Annual Returns'!$A$4:$A$157,0)))-Inputs!$B$2*Inputs!$B$3*(1+Inputs!$B$4)^15))</f>
        <v/>
      </c>
      <c r="S142" s="16">
        <f>IF(OR(17&gt;Inputs!$B$5,$B142=""),"",MAX(0,R142*(1+INDEX('Annual Returns'!$B$4:$B$157,MATCH($A142+16,'Annual Returns'!$A$4:$A$157,0)))-Inputs!$B$2*Inputs!$B$3*(1+Inputs!$B$4)^16))</f>
        <v/>
      </c>
      <c r="T142" s="16">
        <f>IF(OR(18&gt;Inputs!$B$5,$B142=""),"",MAX(0,S142*(1+INDEX('Annual Returns'!$B$4:$B$157,MATCH($A142+17,'Annual Returns'!$A$4:$A$157,0)))-Inputs!$B$2*Inputs!$B$3*(1+Inputs!$B$4)^17))</f>
        <v/>
      </c>
      <c r="U142" s="16">
        <f>IF(OR(19&gt;Inputs!$B$5,$B142=""),"",MAX(0,T142*(1+INDEX('Annual Returns'!$B$4:$B$157,MATCH($A142+18,'Annual Returns'!$A$4:$A$157,0)))-Inputs!$B$2*Inputs!$B$3*(1+Inputs!$B$4)^18))</f>
        <v/>
      </c>
      <c r="V142" s="16">
        <f>IF(OR(20&gt;Inputs!$B$5,$B142=""),"",MAX(0,U142*(1+INDEX('Annual Returns'!$B$4:$B$157,MATCH($A142+19,'Annual Returns'!$A$4:$A$157,0)))-Inputs!$B$2*Inputs!$B$3*(1+Inputs!$B$4)^19))</f>
        <v/>
      </c>
      <c r="W142" s="16">
        <f>IF(OR(21&gt;Inputs!$B$5,$B142=""),"",MAX(0,V142*(1+INDEX('Annual Returns'!$B$4:$B$157,MATCH($A142+20,'Annual Returns'!$A$4:$A$157,0)))-Inputs!$B$2*Inputs!$B$3*(1+Inputs!$B$4)^20))</f>
        <v/>
      </c>
      <c r="X142" s="16">
        <f>IF(OR(22&gt;Inputs!$B$5,$B142=""),"",MAX(0,W142*(1+INDEX('Annual Returns'!$B$4:$B$157,MATCH($A142+21,'Annual Returns'!$A$4:$A$157,0)))-Inputs!$B$2*Inputs!$B$3*(1+Inputs!$B$4)^21))</f>
        <v/>
      </c>
      <c r="Y142" s="16">
        <f>IF(OR(23&gt;Inputs!$B$5,$B142=""),"",MAX(0,X142*(1+INDEX('Annual Returns'!$B$4:$B$157,MATCH($A142+22,'Annual Returns'!$A$4:$A$157,0)))-Inputs!$B$2*Inputs!$B$3*(1+Inputs!$B$4)^22))</f>
        <v/>
      </c>
      <c r="Z142" s="16">
        <f>IF(OR(24&gt;Inputs!$B$5,$B142=""),"",MAX(0,Y142*(1+INDEX('Annual Returns'!$B$4:$B$157,MATCH($A142+23,'Annual Returns'!$A$4:$A$157,0)))-Inputs!$B$2*Inputs!$B$3*(1+Inputs!$B$4)^23))</f>
        <v/>
      </c>
      <c r="AA142" s="16">
        <f>IF(OR(25&gt;Inputs!$B$5,$B142=""),"",MAX(0,Z142*(1+INDEX('Annual Returns'!$B$4:$B$157,MATCH($A142+24,'Annual Returns'!$A$4:$A$157,0)))-Inputs!$B$2*Inputs!$B$3*(1+Inputs!$B$4)^24))</f>
        <v/>
      </c>
      <c r="AB142" s="16">
        <f>IF(OR(26&gt;Inputs!$B$5,$B142=""),"",MAX(0,AA142*(1+INDEX('Annual Returns'!$B$4:$B$157,MATCH($A142+25,'Annual Returns'!$A$4:$A$157,0)))-Inputs!$B$2*Inputs!$B$3*(1+Inputs!$B$4)^25))</f>
        <v/>
      </c>
      <c r="AC142" s="16">
        <f>IF(OR(27&gt;Inputs!$B$5,$B142=""),"",MAX(0,AB142*(1+INDEX('Annual Returns'!$B$4:$B$157,MATCH($A142+26,'Annual Returns'!$A$4:$A$157,0)))-Inputs!$B$2*Inputs!$B$3*(1+Inputs!$B$4)^26))</f>
        <v/>
      </c>
      <c r="AD142" s="16">
        <f>IF(OR(28&gt;Inputs!$B$5,$B142=""),"",MAX(0,AC142*(1+INDEX('Annual Returns'!$B$4:$B$157,MATCH($A142+27,'Annual Returns'!$A$4:$A$157,0)))-Inputs!$B$2*Inputs!$B$3*(1+Inputs!$B$4)^27))</f>
        <v/>
      </c>
      <c r="AE142" s="16">
        <f>IF(OR(29&gt;Inputs!$B$5,$B142=""),"",MAX(0,AD142*(1+INDEX('Annual Returns'!$B$4:$B$157,MATCH($A142+28,'Annual Returns'!$A$4:$A$157,0)))-Inputs!$B$2*Inputs!$B$3*(1+Inputs!$B$4)^28))</f>
        <v/>
      </c>
      <c r="AF142" s="16">
        <f>IF(OR(30&gt;Inputs!$B$5,$B142=""),"",MAX(0,AE142*(1+INDEX('Annual Returns'!$B$4:$B$157,MATCH($A142+29,'Annual Returns'!$A$4:$A$157,0)))-Inputs!$B$2*Inputs!$B$3*(1+Inputs!$B$4)^29))</f>
        <v/>
      </c>
      <c r="AG142" s="16">
        <f>IF(OR(31&gt;Inputs!$B$5,$B142=""),"",MAX(0,AF142*(1+INDEX('Annual Returns'!$B$4:$B$157,MATCH($A142+30,'Annual Returns'!$A$4:$A$157,0)))-Inputs!$B$2*Inputs!$B$3*(1+Inputs!$B$4)^30))</f>
        <v/>
      </c>
      <c r="AH142" s="16">
        <f>IF(OR(32&gt;Inputs!$B$5,$B142=""),"",MAX(0,AG142*(1+INDEX('Annual Returns'!$B$4:$B$157,MATCH($A142+31,'Annual Returns'!$A$4:$A$157,0)))-Inputs!$B$2*Inputs!$B$3*(1+Inputs!$B$4)^31))</f>
        <v/>
      </c>
      <c r="AI142" s="16">
        <f>IF(OR(33&gt;Inputs!$B$5,$B142=""),"",MAX(0,AH142*(1+INDEX('Annual Returns'!$B$4:$B$157,MATCH($A142+32,'Annual Returns'!$A$4:$A$157,0)))-Inputs!$B$2*Inputs!$B$3*(1+Inputs!$B$4)^32))</f>
        <v/>
      </c>
      <c r="AJ142" s="16">
        <f>IF(OR(34&gt;Inputs!$B$5,$B142=""),"",MAX(0,AI142*(1+INDEX('Annual Returns'!$B$4:$B$157,MATCH($A142+33,'Annual Returns'!$A$4:$A$157,0)))-Inputs!$B$2*Inputs!$B$3*(1+Inputs!$B$4)^33))</f>
        <v/>
      </c>
      <c r="AK142" s="16">
        <f>IF(OR(35&gt;Inputs!$B$5,$B142=""),"",MAX(0,AJ142*(1+INDEX('Annual Returns'!$B$4:$B$157,MATCH($A142+34,'Annual Returns'!$A$4:$A$157,0)))-Inputs!$B$2*Inputs!$B$3*(1+Inputs!$B$4)^34))</f>
        <v/>
      </c>
      <c r="AL142" s="16">
        <f>IF(OR(36&gt;Inputs!$B$5,$B142=""),"",MAX(0,AK142*(1+INDEX('Annual Returns'!$B$4:$B$157,MATCH($A142+35,'Annual Returns'!$A$4:$A$157,0)))-Inputs!$B$2*Inputs!$B$3*(1+Inputs!$B$4)^35))</f>
        <v/>
      </c>
      <c r="AM142" s="16">
        <f>IF(OR(37&gt;Inputs!$B$5,$B142=""),"",MAX(0,AL142*(1+INDEX('Annual Returns'!$B$4:$B$157,MATCH($A142+36,'Annual Returns'!$A$4:$A$157,0)))-Inputs!$B$2*Inputs!$B$3*(1+Inputs!$B$4)^36))</f>
        <v/>
      </c>
      <c r="AN142" s="16">
        <f>IF(OR(38&gt;Inputs!$B$5,$B142=""),"",MAX(0,AM142*(1+INDEX('Annual Returns'!$B$4:$B$157,MATCH($A142+37,'Annual Returns'!$A$4:$A$157,0)))-Inputs!$B$2*Inputs!$B$3*(1+Inputs!$B$4)^37))</f>
        <v/>
      </c>
      <c r="AO142" s="16">
        <f>IF(OR(39&gt;Inputs!$B$5,$B142=""),"",MAX(0,AN142*(1+INDEX('Annual Returns'!$B$4:$B$157,MATCH($A142+38,'Annual Returns'!$A$4:$A$157,0)))-Inputs!$B$2*Inputs!$B$3*(1+Inputs!$B$4)^38))</f>
        <v/>
      </c>
      <c r="AP142" s="16">
        <f>IF(OR(40&gt;Inputs!$B$5,$B142=""),"",MAX(0,AO142*(1+INDEX('Annual Returns'!$B$4:$B$157,MATCH($A142+39,'Annual Returns'!$A$4:$A$157,0)))-Inputs!$B$2*Inputs!$B$3*(1+Inputs!$B$4)^39))</f>
        <v/>
      </c>
      <c r="AQ142" s="16">
        <f>IF(OR(41&gt;Inputs!$B$5,$B142=""),"",MAX(0,AP142*(1+INDEX('Annual Returns'!$B$4:$B$157,MATCH($A142+40,'Annual Returns'!$A$4:$A$157,0)))-Inputs!$B$2*Inputs!$B$3*(1+Inputs!$B$4)^40))</f>
        <v/>
      </c>
      <c r="AR142" s="16">
        <f>IF(OR(42&gt;Inputs!$B$5,$B142=""),"",MAX(0,AQ142*(1+INDEX('Annual Returns'!$B$4:$B$157,MATCH($A142+41,'Annual Returns'!$A$4:$A$157,0)))-Inputs!$B$2*Inputs!$B$3*(1+Inputs!$B$4)^41))</f>
        <v/>
      </c>
      <c r="AS142" s="16">
        <f>IF(OR(43&gt;Inputs!$B$5,$B142=""),"",MAX(0,AR142*(1+INDEX('Annual Returns'!$B$4:$B$157,MATCH($A142+42,'Annual Returns'!$A$4:$A$157,0)))-Inputs!$B$2*Inputs!$B$3*(1+Inputs!$B$4)^42))</f>
        <v/>
      </c>
      <c r="AT142" s="16">
        <f>IF(OR(44&gt;Inputs!$B$5,$B142=""),"",MAX(0,AS142*(1+INDEX('Annual Returns'!$B$4:$B$157,MATCH($A142+43,'Annual Returns'!$A$4:$A$157,0)))-Inputs!$B$2*Inputs!$B$3*(1+Inputs!$B$4)^43))</f>
        <v/>
      </c>
      <c r="AU142" s="16">
        <f>IF(OR(45&gt;Inputs!$B$5,$B142=""),"",MAX(0,AT142*(1+INDEX('Annual Returns'!$B$4:$B$157,MATCH($A142+44,'Annual Returns'!$A$4:$A$157,0)))-Inputs!$B$2*Inputs!$B$3*(1+Inputs!$B$4)^44))</f>
        <v/>
      </c>
      <c r="AV142" s="16">
        <f>IF(OR(46&gt;Inputs!$B$5,$B142=""),"",MAX(0,AU142*(1+INDEX('Annual Returns'!$B$4:$B$157,MATCH($A142+45,'Annual Returns'!$A$4:$A$157,0)))-Inputs!$B$2*Inputs!$B$3*(1+Inputs!$B$4)^45))</f>
        <v/>
      </c>
      <c r="AW142" s="16">
        <f>IF(OR(47&gt;Inputs!$B$5,$B142=""),"",MAX(0,AV142*(1+INDEX('Annual Returns'!$B$4:$B$157,MATCH($A142+46,'Annual Returns'!$A$4:$A$157,0)))-Inputs!$B$2*Inputs!$B$3*(1+Inputs!$B$4)^46))</f>
        <v/>
      </c>
      <c r="AX142" s="16">
        <f>IF(OR(48&gt;Inputs!$B$5,$B142=""),"",MAX(0,AW142*(1+INDEX('Annual Returns'!$B$4:$B$157,MATCH($A142+47,'Annual Returns'!$A$4:$A$157,0)))-Inputs!$B$2*Inputs!$B$3*(1+Inputs!$B$4)^47))</f>
        <v/>
      </c>
      <c r="AY142" s="16">
        <f>IF(OR(49&gt;Inputs!$B$5,$B142=""),"",MAX(0,AX142*(1+INDEX('Annual Returns'!$B$4:$B$157,MATCH($A142+48,'Annual Returns'!$A$4:$A$157,0)))-Inputs!$B$2*Inputs!$B$3*(1+Inputs!$B$4)^48))</f>
        <v/>
      </c>
      <c r="AZ142" s="16">
        <f>IF(OR(50&gt;Inputs!$B$5,$B142=""),"",MAX(0,AY142*(1+INDEX('Annual Returns'!$B$4:$B$157,MATCH($A142+49,'Annual Returns'!$A$4:$A$157,0)))-Inputs!$B$2*Inputs!$B$3*(1+Inputs!$B$4)^49))</f>
        <v/>
      </c>
      <c r="BA142" s="16">
        <f>IF(B142="","",INDEX(C142:AZ142,Inputs!$B$5))</f>
        <v/>
      </c>
      <c r="BB142">
        <f>IF(BA142="","",IF(BA142&gt;0,1,0))</f>
        <v/>
      </c>
      <c r="BC142">
        <f>IF(BB142="","",IF(BB142=1,"",MATCH(0,C142:AZ142,0)))</f>
        <v/>
      </c>
    </row>
    <row r="143">
      <c r="A143" t="n">
        <v>2011</v>
      </c>
      <c r="B143" s="16">
        <f>IF(OR($A143+Inputs!$B$5-1&gt;Inputs!$B$7,Inputs!$B$5&gt;50),"",Inputs!$B$2)</f>
        <v/>
      </c>
      <c r="C143" s="16">
        <f>IF(OR(1&gt;Inputs!$B$5,$B143=""),"",MAX(0,B143*(1+INDEX('Annual Returns'!$B$4:$B$157,MATCH($A143+0,'Annual Returns'!$A$4:$A$157,0)))-Inputs!$B$2*Inputs!$B$3*(1+Inputs!$B$4)^0))</f>
        <v/>
      </c>
      <c r="D143" s="16">
        <f>IF(OR(2&gt;Inputs!$B$5,$B143=""),"",MAX(0,C143*(1+INDEX('Annual Returns'!$B$4:$B$157,MATCH($A143+1,'Annual Returns'!$A$4:$A$157,0)))-Inputs!$B$2*Inputs!$B$3*(1+Inputs!$B$4)^1))</f>
        <v/>
      </c>
      <c r="E143" s="16">
        <f>IF(OR(3&gt;Inputs!$B$5,$B143=""),"",MAX(0,D143*(1+INDEX('Annual Returns'!$B$4:$B$157,MATCH($A143+2,'Annual Returns'!$A$4:$A$157,0)))-Inputs!$B$2*Inputs!$B$3*(1+Inputs!$B$4)^2))</f>
        <v/>
      </c>
      <c r="F143" s="16">
        <f>IF(OR(4&gt;Inputs!$B$5,$B143=""),"",MAX(0,E143*(1+INDEX('Annual Returns'!$B$4:$B$157,MATCH($A143+3,'Annual Returns'!$A$4:$A$157,0)))-Inputs!$B$2*Inputs!$B$3*(1+Inputs!$B$4)^3))</f>
        <v/>
      </c>
      <c r="G143" s="16">
        <f>IF(OR(5&gt;Inputs!$B$5,$B143=""),"",MAX(0,F143*(1+INDEX('Annual Returns'!$B$4:$B$157,MATCH($A143+4,'Annual Returns'!$A$4:$A$157,0)))-Inputs!$B$2*Inputs!$B$3*(1+Inputs!$B$4)^4))</f>
        <v/>
      </c>
      <c r="H143" s="16">
        <f>IF(OR(6&gt;Inputs!$B$5,$B143=""),"",MAX(0,G143*(1+INDEX('Annual Returns'!$B$4:$B$157,MATCH($A143+5,'Annual Returns'!$A$4:$A$157,0)))-Inputs!$B$2*Inputs!$B$3*(1+Inputs!$B$4)^5))</f>
        <v/>
      </c>
      <c r="I143" s="16">
        <f>IF(OR(7&gt;Inputs!$B$5,$B143=""),"",MAX(0,H143*(1+INDEX('Annual Returns'!$B$4:$B$157,MATCH($A143+6,'Annual Returns'!$A$4:$A$157,0)))-Inputs!$B$2*Inputs!$B$3*(1+Inputs!$B$4)^6))</f>
        <v/>
      </c>
      <c r="J143" s="16">
        <f>IF(OR(8&gt;Inputs!$B$5,$B143=""),"",MAX(0,I143*(1+INDEX('Annual Returns'!$B$4:$B$157,MATCH($A143+7,'Annual Returns'!$A$4:$A$157,0)))-Inputs!$B$2*Inputs!$B$3*(1+Inputs!$B$4)^7))</f>
        <v/>
      </c>
      <c r="K143" s="16">
        <f>IF(OR(9&gt;Inputs!$B$5,$B143=""),"",MAX(0,J143*(1+INDEX('Annual Returns'!$B$4:$B$157,MATCH($A143+8,'Annual Returns'!$A$4:$A$157,0)))-Inputs!$B$2*Inputs!$B$3*(1+Inputs!$B$4)^8))</f>
        <v/>
      </c>
      <c r="L143" s="16">
        <f>IF(OR(10&gt;Inputs!$B$5,$B143=""),"",MAX(0,K143*(1+INDEX('Annual Returns'!$B$4:$B$157,MATCH($A143+9,'Annual Returns'!$A$4:$A$157,0)))-Inputs!$B$2*Inputs!$B$3*(1+Inputs!$B$4)^9))</f>
        <v/>
      </c>
      <c r="M143" s="16">
        <f>IF(OR(11&gt;Inputs!$B$5,$B143=""),"",MAX(0,L143*(1+INDEX('Annual Returns'!$B$4:$B$157,MATCH($A143+10,'Annual Returns'!$A$4:$A$157,0)))-Inputs!$B$2*Inputs!$B$3*(1+Inputs!$B$4)^10))</f>
        <v/>
      </c>
      <c r="N143" s="16">
        <f>IF(OR(12&gt;Inputs!$B$5,$B143=""),"",MAX(0,M143*(1+INDEX('Annual Returns'!$B$4:$B$157,MATCH($A143+11,'Annual Returns'!$A$4:$A$157,0)))-Inputs!$B$2*Inputs!$B$3*(1+Inputs!$B$4)^11))</f>
        <v/>
      </c>
      <c r="O143" s="16">
        <f>IF(OR(13&gt;Inputs!$B$5,$B143=""),"",MAX(0,N143*(1+INDEX('Annual Returns'!$B$4:$B$157,MATCH($A143+12,'Annual Returns'!$A$4:$A$157,0)))-Inputs!$B$2*Inputs!$B$3*(1+Inputs!$B$4)^12))</f>
        <v/>
      </c>
      <c r="P143" s="16">
        <f>IF(OR(14&gt;Inputs!$B$5,$B143=""),"",MAX(0,O143*(1+INDEX('Annual Returns'!$B$4:$B$157,MATCH($A143+13,'Annual Returns'!$A$4:$A$157,0)))-Inputs!$B$2*Inputs!$B$3*(1+Inputs!$B$4)^13))</f>
        <v/>
      </c>
      <c r="Q143" s="16">
        <f>IF(OR(15&gt;Inputs!$B$5,$B143=""),"",MAX(0,P143*(1+INDEX('Annual Returns'!$B$4:$B$157,MATCH($A143+14,'Annual Returns'!$A$4:$A$157,0)))-Inputs!$B$2*Inputs!$B$3*(1+Inputs!$B$4)^14))</f>
        <v/>
      </c>
      <c r="R143" s="16">
        <f>IF(OR(16&gt;Inputs!$B$5,$B143=""),"",MAX(0,Q143*(1+INDEX('Annual Returns'!$B$4:$B$157,MATCH($A143+15,'Annual Returns'!$A$4:$A$157,0)))-Inputs!$B$2*Inputs!$B$3*(1+Inputs!$B$4)^15))</f>
        <v/>
      </c>
      <c r="S143" s="16">
        <f>IF(OR(17&gt;Inputs!$B$5,$B143=""),"",MAX(0,R143*(1+INDEX('Annual Returns'!$B$4:$B$157,MATCH($A143+16,'Annual Returns'!$A$4:$A$157,0)))-Inputs!$B$2*Inputs!$B$3*(1+Inputs!$B$4)^16))</f>
        <v/>
      </c>
      <c r="T143" s="16">
        <f>IF(OR(18&gt;Inputs!$B$5,$B143=""),"",MAX(0,S143*(1+INDEX('Annual Returns'!$B$4:$B$157,MATCH($A143+17,'Annual Returns'!$A$4:$A$157,0)))-Inputs!$B$2*Inputs!$B$3*(1+Inputs!$B$4)^17))</f>
        <v/>
      </c>
      <c r="U143" s="16">
        <f>IF(OR(19&gt;Inputs!$B$5,$B143=""),"",MAX(0,T143*(1+INDEX('Annual Returns'!$B$4:$B$157,MATCH($A143+18,'Annual Returns'!$A$4:$A$157,0)))-Inputs!$B$2*Inputs!$B$3*(1+Inputs!$B$4)^18))</f>
        <v/>
      </c>
      <c r="V143" s="16">
        <f>IF(OR(20&gt;Inputs!$B$5,$B143=""),"",MAX(0,U143*(1+INDEX('Annual Returns'!$B$4:$B$157,MATCH($A143+19,'Annual Returns'!$A$4:$A$157,0)))-Inputs!$B$2*Inputs!$B$3*(1+Inputs!$B$4)^19))</f>
        <v/>
      </c>
      <c r="W143" s="16">
        <f>IF(OR(21&gt;Inputs!$B$5,$B143=""),"",MAX(0,V143*(1+INDEX('Annual Returns'!$B$4:$B$157,MATCH($A143+20,'Annual Returns'!$A$4:$A$157,0)))-Inputs!$B$2*Inputs!$B$3*(1+Inputs!$B$4)^20))</f>
        <v/>
      </c>
      <c r="X143" s="16">
        <f>IF(OR(22&gt;Inputs!$B$5,$B143=""),"",MAX(0,W143*(1+INDEX('Annual Returns'!$B$4:$B$157,MATCH($A143+21,'Annual Returns'!$A$4:$A$157,0)))-Inputs!$B$2*Inputs!$B$3*(1+Inputs!$B$4)^21))</f>
        <v/>
      </c>
      <c r="Y143" s="16">
        <f>IF(OR(23&gt;Inputs!$B$5,$B143=""),"",MAX(0,X143*(1+INDEX('Annual Returns'!$B$4:$B$157,MATCH($A143+22,'Annual Returns'!$A$4:$A$157,0)))-Inputs!$B$2*Inputs!$B$3*(1+Inputs!$B$4)^22))</f>
        <v/>
      </c>
      <c r="Z143" s="16">
        <f>IF(OR(24&gt;Inputs!$B$5,$B143=""),"",MAX(0,Y143*(1+INDEX('Annual Returns'!$B$4:$B$157,MATCH($A143+23,'Annual Returns'!$A$4:$A$157,0)))-Inputs!$B$2*Inputs!$B$3*(1+Inputs!$B$4)^23))</f>
        <v/>
      </c>
      <c r="AA143" s="16">
        <f>IF(OR(25&gt;Inputs!$B$5,$B143=""),"",MAX(0,Z143*(1+INDEX('Annual Returns'!$B$4:$B$157,MATCH($A143+24,'Annual Returns'!$A$4:$A$157,0)))-Inputs!$B$2*Inputs!$B$3*(1+Inputs!$B$4)^24))</f>
        <v/>
      </c>
      <c r="AB143" s="16">
        <f>IF(OR(26&gt;Inputs!$B$5,$B143=""),"",MAX(0,AA143*(1+INDEX('Annual Returns'!$B$4:$B$157,MATCH($A143+25,'Annual Returns'!$A$4:$A$157,0)))-Inputs!$B$2*Inputs!$B$3*(1+Inputs!$B$4)^25))</f>
        <v/>
      </c>
      <c r="AC143" s="16">
        <f>IF(OR(27&gt;Inputs!$B$5,$B143=""),"",MAX(0,AB143*(1+INDEX('Annual Returns'!$B$4:$B$157,MATCH($A143+26,'Annual Returns'!$A$4:$A$157,0)))-Inputs!$B$2*Inputs!$B$3*(1+Inputs!$B$4)^26))</f>
        <v/>
      </c>
      <c r="AD143" s="16">
        <f>IF(OR(28&gt;Inputs!$B$5,$B143=""),"",MAX(0,AC143*(1+INDEX('Annual Returns'!$B$4:$B$157,MATCH($A143+27,'Annual Returns'!$A$4:$A$157,0)))-Inputs!$B$2*Inputs!$B$3*(1+Inputs!$B$4)^27))</f>
        <v/>
      </c>
      <c r="AE143" s="16">
        <f>IF(OR(29&gt;Inputs!$B$5,$B143=""),"",MAX(0,AD143*(1+INDEX('Annual Returns'!$B$4:$B$157,MATCH($A143+28,'Annual Returns'!$A$4:$A$157,0)))-Inputs!$B$2*Inputs!$B$3*(1+Inputs!$B$4)^28))</f>
        <v/>
      </c>
      <c r="AF143" s="16">
        <f>IF(OR(30&gt;Inputs!$B$5,$B143=""),"",MAX(0,AE143*(1+INDEX('Annual Returns'!$B$4:$B$157,MATCH($A143+29,'Annual Returns'!$A$4:$A$157,0)))-Inputs!$B$2*Inputs!$B$3*(1+Inputs!$B$4)^29))</f>
        <v/>
      </c>
      <c r="AG143" s="16">
        <f>IF(OR(31&gt;Inputs!$B$5,$B143=""),"",MAX(0,AF143*(1+INDEX('Annual Returns'!$B$4:$B$157,MATCH($A143+30,'Annual Returns'!$A$4:$A$157,0)))-Inputs!$B$2*Inputs!$B$3*(1+Inputs!$B$4)^30))</f>
        <v/>
      </c>
      <c r="AH143" s="16">
        <f>IF(OR(32&gt;Inputs!$B$5,$B143=""),"",MAX(0,AG143*(1+INDEX('Annual Returns'!$B$4:$B$157,MATCH($A143+31,'Annual Returns'!$A$4:$A$157,0)))-Inputs!$B$2*Inputs!$B$3*(1+Inputs!$B$4)^31))</f>
        <v/>
      </c>
      <c r="AI143" s="16">
        <f>IF(OR(33&gt;Inputs!$B$5,$B143=""),"",MAX(0,AH143*(1+INDEX('Annual Returns'!$B$4:$B$157,MATCH($A143+32,'Annual Returns'!$A$4:$A$157,0)))-Inputs!$B$2*Inputs!$B$3*(1+Inputs!$B$4)^32))</f>
        <v/>
      </c>
      <c r="AJ143" s="16">
        <f>IF(OR(34&gt;Inputs!$B$5,$B143=""),"",MAX(0,AI143*(1+INDEX('Annual Returns'!$B$4:$B$157,MATCH($A143+33,'Annual Returns'!$A$4:$A$157,0)))-Inputs!$B$2*Inputs!$B$3*(1+Inputs!$B$4)^33))</f>
        <v/>
      </c>
      <c r="AK143" s="16">
        <f>IF(OR(35&gt;Inputs!$B$5,$B143=""),"",MAX(0,AJ143*(1+INDEX('Annual Returns'!$B$4:$B$157,MATCH($A143+34,'Annual Returns'!$A$4:$A$157,0)))-Inputs!$B$2*Inputs!$B$3*(1+Inputs!$B$4)^34))</f>
        <v/>
      </c>
      <c r="AL143" s="16">
        <f>IF(OR(36&gt;Inputs!$B$5,$B143=""),"",MAX(0,AK143*(1+INDEX('Annual Returns'!$B$4:$B$157,MATCH($A143+35,'Annual Returns'!$A$4:$A$157,0)))-Inputs!$B$2*Inputs!$B$3*(1+Inputs!$B$4)^35))</f>
        <v/>
      </c>
      <c r="AM143" s="16">
        <f>IF(OR(37&gt;Inputs!$B$5,$B143=""),"",MAX(0,AL143*(1+INDEX('Annual Returns'!$B$4:$B$157,MATCH($A143+36,'Annual Returns'!$A$4:$A$157,0)))-Inputs!$B$2*Inputs!$B$3*(1+Inputs!$B$4)^36))</f>
        <v/>
      </c>
      <c r="AN143" s="16">
        <f>IF(OR(38&gt;Inputs!$B$5,$B143=""),"",MAX(0,AM143*(1+INDEX('Annual Returns'!$B$4:$B$157,MATCH($A143+37,'Annual Returns'!$A$4:$A$157,0)))-Inputs!$B$2*Inputs!$B$3*(1+Inputs!$B$4)^37))</f>
        <v/>
      </c>
      <c r="AO143" s="16">
        <f>IF(OR(39&gt;Inputs!$B$5,$B143=""),"",MAX(0,AN143*(1+INDEX('Annual Returns'!$B$4:$B$157,MATCH($A143+38,'Annual Returns'!$A$4:$A$157,0)))-Inputs!$B$2*Inputs!$B$3*(1+Inputs!$B$4)^38))</f>
        <v/>
      </c>
      <c r="AP143" s="16">
        <f>IF(OR(40&gt;Inputs!$B$5,$B143=""),"",MAX(0,AO143*(1+INDEX('Annual Returns'!$B$4:$B$157,MATCH($A143+39,'Annual Returns'!$A$4:$A$157,0)))-Inputs!$B$2*Inputs!$B$3*(1+Inputs!$B$4)^39))</f>
        <v/>
      </c>
      <c r="AQ143" s="16">
        <f>IF(OR(41&gt;Inputs!$B$5,$B143=""),"",MAX(0,AP143*(1+INDEX('Annual Returns'!$B$4:$B$157,MATCH($A143+40,'Annual Returns'!$A$4:$A$157,0)))-Inputs!$B$2*Inputs!$B$3*(1+Inputs!$B$4)^40))</f>
        <v/>
      </c>
      <c r="AR143" s="16">
        <f>IF(OR(42&gt;Inputs!$B$5,$B143=""),"",MAX(0,AQ143*(1+INDEX('Annual Returns'!$B$4:$B$157,MATCH($A143+41,'Annual Returns'!$A$4:$A$157,0)))-Inputs!$B$2*Inputs!$B$3*(1+Inputs!$B$4)^41))</f>
        <v/>
      </c>
      <c r="AS143" s="16">
        <f>IF(OR(43&gt;Inputs!$B$5,$B143=""),"",MAX(0,AR143*(1+INDEX('Annual Returns'!$B$4:$B$157,MATCH($A143+42,'Annual Returns'!$A$4:$A$157,0)))-Inputs!$B$2*Inputs!$B$3*(1+Inputs!$B$4)^42))</f>
        <v/>
      </c>
      <c r="AT143" s="16">
        <f>IF(OR(44&gt;Inputs!$B$5,$B143=""),"",MAX(0,AS143*(1+INDEX('Annual Returns'!$B$4:$B$157,MATCH($A143+43,'Annual Returns'!$A$4:$A$157,0)))-Inputs!$B$2*Inputs!$B$3*(1+Inputs!$B$4)^43))</f>
        <v/>
      </c>
      <c r="AU143" s="16">
        <f>IF(OR(45&gt;Inputs!$B$5,$B143=""),"",MAX(0,AT143*(1+INDEX('Annual Returns'!$B$4:$B$157,MATCH($A143+44,'Annual Returns'!$A$4:$A$157,0)))-Inputs!$B$2*Inputs!$B$3*(1+Inputs!$B$4)^44))</f>
        <v/>
      </c>
      <c r="AV143" s="16">
        <f>IF(OR(46&gt;Inputs!$B$5,$B143=""),"",MAX(0,AU143*(1+INDEX('Annual Returns'!$B$4:$B$157,MATCH($A143+45,'Annual Returns'!$A$4:$A$157,0)))-Inputs!$B$2*Inputs!$B$3*(1+Inputs!$B$4)^45))</f>
        <v/>
      </c>
      <c r="AW143" s="16">
        <f>IF(OR(47&gt;Inputs!$B$5,$B143=""),"",MAX(0,AV143*(1+INDEX('Annual Returns'!$B$4:$B$157,MATCH($A143+46,'Annual Returns'!$A$4:$A$157,0)))-Inputs!$B$2*Inputs!$B$3*(1+Inputs!$B$4)^46))</f>
        <v/>
      </c>
      <c r="AX143" s="16">
        <f>IF(OR(48&gt;Inputs!$B$5,$B143=""),"",MAX(0,AW143*(1+INDEX('Annual Returns'!$B$4:$B$157,MATCH($A143+47,'Annual Returns'!$A$4:$A$157,0)))-Inputs!$B$2*Inputs!$B$3*(1+Inputs!$B$4)^47))</f>
        <v/>
      </c>
      <c r="AY143" s="16">
        <f>IF(OR(49&gt;Inputs!$B$5,$B143=""),"",MAX(0,AX143*(1+INDEX('Annual Returns'!$B$4:$B$157,MATCH($A143+48,'Annual Returns'!$A$4:$A$157,0)))-Inputs!$B$2*Inputs!$B$3*(1+Inputs!$B$4)^48))</f>
        <v/>
      </c>
      <c r="AZ143" s="16">
        <f>IF(OR(50&gt;Inputs!$B$5,$B143=""),"",MAX(0,AY143*(1+INDEX('Annual Returns'!$B$4:$B$157,MATCH($A143+49,'Annual Returns'!$A$4:$A$157,0)))-Inputs!$B$2*Inputs!$B$3*(1+Inputs!$B$4)^49))</f>
        <v/>
      </c>
      <c r="BA143" s="16">
        <f>IF(B143="","",INDEX(C143:AZ143,Inputs!$B$5))</f>
        <v/>
      </c>
      <c r="BB143">
        <f>IF(BA143="","",IF(BA143&gt;0,1,0))</f>
        <v/>
      </c>
      <c r="BC143">
        <f>IF(BB143="","",IF(BB143=1,"",MATCH(0,C143:AZ143,0)))</f>
        <v/>
      </c>
    </row>
    <row r="144">
      <c r="A144" t="n">
        <v>2012</v>
      </c>
      <c r="B144" s="16">
        <f>IF(OR($A144+Inputs!$B$5-1&gt;Inputs!$B$7,Inputs!$B$5&gt;50),"",Inputs!$B$2)</f>
        <v/>
      </c>
      <c r="C144" s="16">
        <f>IF(OR(1&gt;Inputs!$B$5,$B144=""),"",MAX(0,B144*(1+INDEX('Annual Returns'!$B$4:$B$157,MATCH($A144+0,'Annual Returns'!$A$4:$A$157,0)))-Inputs!$B$2*Inputs!$B$3*(1+Inputs!$B$4)^0))</f>
        <v/>
      </c>
      <c r="D144" s="16">
        <f>IF(OR(2&gt;Inputs!$B$5,$B144=""),"",MAX(0,C144*(1+INDEX('Annual Returns'!$B$4:$B$157,MATCH($A144+1,'Annual Returns'!$A$4:$A$157,0)))-Inputs!$B$2*Inputs!$B$3*(1+Inputs!$B$4)^1))</f>
        <v/>
      </c>
      <c r="E144" s="16">
        <f>IF(OR(3&gt;Inputs!$B$5,$B144=""),"",MAX(0,D144*(1+INDEX('Annual Returns'!$B$4:$B$157,MATCH($A144+2,'Annual Returns'!$A$4:$A$157,0)))-Inputs!$B$2*Inputs!$B$3*(1+Inputs!$B$4)^2))</f>
        <v/>
      </c>
      <c r="F144" s="16">
        <f>IF(OR(4&gt;Inputs!$B$5,$B144=""),"",MAX(0,E144*(1+INDEX('Annual Returns'!$B$4:$B$157,MATCH($A144+3,'Annual Returns'!$A$4:$A$157,0)))-Inputs!$B$2*Inputs!$B$3*(1+Inputs!$B$4)^3))</f>
        <v/>
      </c>
      <c r="G144" s="16">
        <f>IF(OR(5&gt;Inputs!$B$5,$B144=""),"",MAX(0,F144*(1+INDEX('Annual Returns'!$B$4:$B$157,MATCH($A144+4,'Annual Returns'!$A$4:$A$157,0)))-Inputs!$B$2*Inputs!$B$3*(1+Inputs!$B$4)^4))</f>
        <v/>
      </c>
      <c r="H144" s="16">
        <f>IF(OR(6&gt;Inputs!$B$5,$B144=""),"",MAX(0,G144*(1+INDEX('Annual Returns'!$B$4:$B$157,MATCH($A144+5,'Annual Returns'!$A$4:$A$157,0)))-Inputs!$B$2*Inputs!$B$3*(1+Inputs!$B$4)^5))</f>
        <v/>
      </c>
      <c r="I144" s="16">
        <f>IF(OR(7&gt;Inputs!$B$5,$B144=""),"",MAX(0,H144*(1+INDEX('Annual Returns'!$B$4:$B$157,MATCH($A144+6,'Annual Returns'!$A$4:$A$157,0)))-Inputs!$B$2*Inputs!$B$3*(1+Inputs!$B$4)^6))</f>
        <v/>
      </c>
      <c r="J144" s="16">
        <f>IF(OR(8&gt;Inputs!$B$5,$B144=""),"",MAX(0,I144*(1+INDEX('Annual Returns'!$B$4:$B$157,MATCH($A144+7,'Annual Returns'!$A$4:$A$157,0)))-Inputs!$B$2*Inputs!$B$3*(1+Inputs!$B$4)^7))</f>
        <v/>
      </c>
      <c r="K144" s="16">
        <f>IF(OR(9&gt;Inputs!$B$5,$B144=""),"",MAX(0,J144*(1+INDEX('Annual Returns'!$B$4:$B$157,MATCH($A144+8,'Annual Returns'!$A$4:$A$157,0)))-Inputs!$B$2*Inputs!$B$3*(1+Inputs!$B$4)^8))</f>
        <v/>
      </c>
      <c r="L144" s="16">
        <f>IF(OR(10&gt;Inputs!$B$5,$B144=""),"",MAX(0,K144*(1+INDEX('Annual Returns'!$B$4:$B$157,MATCH($A144+9,'Annual Returns'!$A$4:$A$157,0)))-Inputs!$B$2*Inputs!$B$3*(1+Inputs!$B$4)^9))</f>
        <v/>
      </c>
      <c r="M144" s="16">
        <f>IF(OR(11&gt;Inputs!$B$5,$B144=""),"",MAX(0,L144*(1+INDEX('Annual Returns'!$B$4:$B$157,MATCH($A144+10,'Annual Returns'!$A$4:$A$157,0)))-Inputs!$B$2*Inputs!$B$3*(1+Inputs!$B$4)^10))</f>
        <v/>
      </c>
      <c r="N144" s="16">
        <f>IF(OR(12&gt;Inputs!$B$5,$B144=""),"",MAX(0,M144*(1+INDEX('Annual Returns'!$B$4:$B$157,MATCH($A144+11,'Annual Returns'!$A$4:$A$157,0)))-Inputs!$B$2*Inputs!$B$3*(1+Inputs!$B$4)^11))</f>
        <v/>
      </c>
      <c r="O144" s="16">
        <f>IF(OR(13&gt;Inputs!$B$5,$B144=""),"",MAX(0,N144*(1+INDEX('Annual Returns'!$B$4:$B$157,MATCH($A144+12,'Annual Returns'!$A$4:$A$157,0)))-Inputs!$B$2*Inputs!$B$3*(1+Inputs!$B$4)^12))</f>
        <v/>
      </c>
      <c r="P144" s="16">
        <f>IF(OR(14&gt;Inputs!$B$5,$B144=""),"",MAX(0,O144*(1+INDEX('Annual Returns'!$B$4:$B$157,MATCH($A144+13,'Annual Returns'!$A$4:$A$157,0)))-Inputs!$B$2*Inputs!$B$3*(1+Inputs!$B$4)^13))</f>
        <v/>
      </c>
      <c r="Q144" s="16">
        <f>IF(OR(15&gt;Inputs!$B$5,$B144=""),"",MAX(0,P144*(1+INDEX('Annual Returns'!$B$4:$B$157,MATCH($A144+14,'Annual Returns'!$A$4:$A$157,0)))-Inputs!$B$2*Inputs!$B$3*(1+Inputs!$B$4)^14))</f>
        <v/>
      </c>
      <c r="R144" s="16">
        <f>IF(OR(16&gt;Inputs!$B$5,$B144=""),"",MAX(0,Q144*(1+INDEX('Annual Returns'!$B$4:$B$157,MATCH($A144+15,'Annual Returns'!$A$4:$A$157,0)))-Inputs!$B$2*Inputs!$B$3*(1+Inputs!$B$4)^15))</f>
        <v/>
      </c>
      <c r="S144" s="16">
        <f>IF(OR(17&gt;Inputs!$B$5,$B144=""),"",MAX(0,R144*(1+INDEX('Annual Returns'!$B$4:$B$157,MATCH($A144+16,'Annual Returns'!$A$4:$A$157,0)))-Inputs!$B$2*Inputs!$B$3*(1+Inputs!$B$4)^16))</f>
        <v/>
      </c>
      <c r="T144" s="16">
        <f>IF(OR(18&gt;Inputs!$B$5,$B144=""),"",MAX(0,S144*(1+INDEX('Annual Returns'!$B$4:$B$157,MATCH($A144+17,'Annual Returns'!$A$4:$A$157,0)))-Inputs!$B$2*Inputs!$B$3*(1+Inputs!$B$4)^17))</f>
        <v/>
      </c>
      <c r="U144" s="16">
        <f>IF(OR(19&gt;Inputs!$B$5,$B144=""),"",MAX(0,T144*(1+INDEX('Annual Returns'!$B$4:$B$157,MATCH($A144+18,'Annual Returns'!$A$4:$A$157,0)))-Inputs!$B$2*Inputs!$B$3*(1+Inputs!$B$4)^18))</f>
        <v/>
      </c>
      <c r="V144" s="16">
        <f>IF(OR(20&gt;Inputs!$B$5,$B144=""),"",MAX(0,U144*(1+INDEX('Annual Returns'!$B$4:$B$157,MATCH($A144+19,'Annual Returns'!$A$4:$A$157,0)))-Inputs!$B$2*Inputs!$B$3*(1+Inputs!$B$4)^19))</f>
        <v/>
      </c>
      <c r="W144" s="16">
        <f>IF(OR(21&gt;Inputs!$B$5,$B144=""),"",MAX(0,V144*(1+INDEX('Annual Returns'!$B$4:$B$157,MATCH($A144+20,'Annual Returns'!$A$4:$A$157,0)))-Inputs!$B$2*Inputs!$B$3*(1+Inputs!$B$4)^20))</f>
        <v/>
      </c>
      <c r="X144" s="16">
        <f>IF(OR(22&gt;Inputs!$B$5,$B144=""),"",MAX(0,W144*(1+INDEX('Annual Returns'!$B$4:$B$157,MATCH($A144+21,'Annual Returns'!$A$4:$A$157,0)))-Inputs!$B$2*Inputs!$B$3*(1+Inputs!$B$4)^21))</f>
        <v/>
      </c>
      <c r="Y144" s="16">
        <f>IF(OR(23&gt;Inputs!$B$5,$B144=""),"",MAX(0,X144*(1+INDEX('Annual Returns'!$B$4:$B$157,MATCH($A144+22,'Annual Returns'!$A$4:$A$157,0)))-Inputs!$B$2*Inputs!$B$3*(1+Inputs!$B$4)^22))</f>
        <v/>
      </c>
      <c r="Z144" s="16">
        <f>IF(OR(24&gt;Inputs!$B$5,$B144=""),"",MAX(0,Y144*(1+INDEX('Annual Returns'!$B$4:$B$157,MATCH($A144+23,'Annual Returns'!$A$4:$A$157,0)))-Inputs!$B$2*Inputs!$B$3*(1+Inputs!$B$4)^23))</f>
        <v/>
      </c>
      <c r="AA144" s="16">
        <f>IF(OR(25&gt;Inputs!$B$5,$B144=""),"",MAX(0,Z144*(1+INDEX('Annual Returns'!$B$4:$B$157,MATCH($A144+24,'Annual Returns'!$A$4:$A$157,0)))-Inputs!$B$2*Inputs!$B$3*(1+Inputs!$B$4)^24))</f>
        <v/>
      </c>
      <c r="AB144" s="16">
        <f>IF(OR(26&gt;Inputs!$B$5,$B144=""),"",MAX(0,AA144*(1+INDEX('Annual Returns'!$B$4:$B$157,MATCH($A144+25,'Annual Returns'!$A$4:$A$157,0)))-Inputs!$B$2*Inputs!$B$3*(1+Inputs!$B$4)^25))</f>
        <v/>
      </c>
      <c r="AC144" s="16">
        <f>IF(OR(27&gt;Inputs!$B$5,$B144=""),"",MAX(0,AB144*(1+INDEX('Annual Returns'!$B$4:$B$157,MATCH($A144+26,'Annual Returns'!$A$4:$A$157,0)))-Inputs!$B$2*Inputs!$B$3*(1+Inputs!$B$4)^26))</f>
        <v/>
      </c>
      <c r="AD144" s="16">
        <f>IF(OR(28&gt;Inputs!$B$5,$B144=""),"",MAX(0,AC144*(1+INDEX('Annual Returns'!$B$4:$B$157,MATCH($A144+27,'Annual Returns'!$A$4:$A$157,0)))-Inputs!$B$2*Inputs!$B$3*(1+Inputs!$B$4)^27))</f>
        <v/>
      </c>
      <c r="AE144" s="16">
        <f>IF(OR(29&gt;Inputs!$B$5,$B144=""),"",MAX(0,AD144*(1+INDEX('Annual Returns'!$B$4:$B$157,MATCH($A144+28,'Annual Returns'!$A$4:$A$157,0)))-Inputs!$B$2*Inputs!$B$3*(1+Inputs!$B$4)^28))</f>
        <v/>
      </c>
      <c r="AF144" s="16">
        <f>IF(OR(30&gt;Inputs!$B$5,$B144=""),"",MAX(0,AE144*(1+INDEX('Annual Returns'!$B$4:$B$157,MATCH($A144+29,'Annual Returns'!$A$4:$A$157,0)))-Inputs!$B$2*Inputs!$B$3*(1+Inputs!$B$4)^29))</f>
        <v/>
      </c>
      <c r="AG144" s="16">
        <f>IF(OR(31&gt;Inputs!$B$5,$B144=""),"",MAX(0,AF144*(1+INDEX('Annual Returns'!$B$4:$B$157,MATCH($A144+30,'Annual Returns'!$A$4:$A$157,0)))-Inputs!$B$2*Inputs!$B$3*(1+Inputs!$B$4)^30))</f>
        <v/>
      </c>
      <c r="AH144" s="16">
        <f>IF(OR(32&gt;Inputs!$B$5,$B144=""),"",MAX(0,AG144*(1+INDEX('Annual Returns'!$B$4:$B$157,MATCH($A144+31,'Annual Returns'!$A$4:$A$157,0)))-Inputs!$B$2*Inputs!$B$3*(1+Inputs!$B$4)^31))</f>
        <v/>
      </c>
      <c r="AI144" s="16">
        <f>IF(OR(33&gt;Inputs!$B$5,$B144=""),"",MAX(0,AH144*(1+INDEX('Annual Returns'!$B$4:$B$157,MATCH($A144+32,'Annual Returns'!$A$4:$A$157,0)))-Inputs!$B$2*Inputs!$B$3*(1+Inputs!$B$4)^32))</f>
        <v/>
      </c>
      <c r="AJ144" s="16">
        <f>IF(OR(34&gt;Inputs!$B$5,$B144=""),"",MAX(0,AI144*(1+INDEX('Annual Returns'!$B$4:$B$157,MATCH($A144+33,'Annual Returns'!$A$4:$A$157,0)))-Inputs!$B$2*Inputs!$B$3*(1+Inputs!$B$4)^33))</f>
        <v/>
      </c>
      <c r="AK144" s="16">
        <f>IF(OR(35&gt;Inputs!$B$5,$B144=""),"",MAX(0,AJ144*(1+INDEX('Annual Returns'!$B$4:$B$157,MATCH($A144+34,'Annual Returns'!$A$4:$A$157,0)))-Inputs!$B$2*Inputs!$B$3*(1+Inputs!$B$4)^34))</f>
        <v/>
      </c>
      <c r="AL144" s="16">
        <f>IF(OR(36&gt;Inputs!$B$5,$B144=""),"",MAX(0,AK144*(1+INDEX('Annual Returns'!$B$4:$B$157,MATCH($A144+35,'Annual Returns'!$A$4:$A$157,0)))-Inputs!$B$2*Inputs!$B$3*(1+Inputs!$B$4)^35))</f>
        <v/>
      </c>
      <c r="AM144" s="16">
        <f>IF(OR(37&gt;Inputs!$B$5,$B144=""),"",MAX(0,AL144*(1+INDEX('Annual Returns'!$B$4:$B$157,MATCH($A144+36,'Annual Returns'!$A$4:$A$157,0)))-Inputs!$B$2*Inputs!$B$3*(1+Inputs!$B$4)^36))</f>
        <v/>
      </c>
      <c r="AN144" s="16">
        <f>IF(OR(38&gt;Inputs!$B$5,$B144=""),"",MAX(0,AM144*(1+INDEX('Annual Returns'!$B$4:$B$157,MATCH($A144+37,'Annual Returns'!$A$4:$A$157,0)))-Inputs!$B$2*Inputs!$B$3*(1+Inputs!$B$4)^37))</f>
        <v/>
      </c>
      <c r="AO144" s="16">
        <f>IF(OR(39&gt;Inputs!$B$5,$B144=""),"",MAX(0,AN144*(1+INDEX('Annual Returns'!$B$4:$B$157,MATCH($A144+38,'Annual Returns'!$A$4:$A$157,0)))-Inputs!$B$2*Inputs!$B$3*(1+Inputs!$B$4)^38))</f>
        <v/>
      </c>
      <c r="AP144" s="16">
        <f>IF(OR(40&gt;Inputs!$B$5,$B144=""),"",MAX(0,AO144*(1+INDEX('Annual Returns'!$B$4:$B$157,MATCH($A144+39,'Annual Returns'!$A$4:$A$157,0)))-Inputs!$B$2*Inputs!$B$3*(1+Inputs!$B$4)^39))</f>
        <v/>
      </c>
      <c r="AQ144" s="16">
        <f>IF(OR(41&gt;Inputs!$B$5,$B144=""),"",MAX(0,AP144*(1+INDEX('Annual Returns'!$B$4:$B$157,MATCH($A144+40,'Annual Returns'!$A$4:$A$157,0)))-Inputs!$B$2*Inputs!$B$3*(1+Inputs!$B$4)^40))</f>
        <v/>
      </c>
      <c r="AR144" s="16">
        <f>IF(OR(42&gt;Inputs!$B$5,$B144=""),"",MAX(0,AQ144*(1+INDEX('Annual Returns'!$B$4:$B$157,MATCH($A144+41,'Annual Returns'!$A$4:$A$157,0)))-Inputs!$B$2*Inputs!$B$3*(1+Inputs!$B$4)^41))</f>
        <v/>
      </c>
      <c r="AS144" s="16">
        <f>IF(OR(43&gt;Inputs!$B$5,$B144=""),"",MAX(0,AR144*(1+INDEX('Annual Returns'!$B$4:$B$157,MATCH($A144+42,'Annual Returns'!$A$4:$A$157,0)))-Inputs!$B$2*Inputs!$B$3*(1+Inputs!$B$4)^42))</f>
        <v/>
      </c>
      <c r="AT144" s="16">
        <f>IF(OR(44&gt;Inputs!$B$5,$B144=""),"",MAX(0,AS144*(1+INDEX('Annual Returns'!$B$4:$B$157,MATCH($A144+43,'Annual Returns'!$A$4:$A$157,0)))-Inputs!$B$2*Inputs!$B$3*(1+Inputs!$B$4)^43))</f>
        <v/>
      </c>
      <c r="AU144" s="16">
        <f>IF(OR(45&gt;Inputs!$B$5,$B144=""),"",MAX(0,AT144*(1+INDEX('Annual Returns'!$B$4:$B$157,MATCH($A144+44,'Annual Returns'!$A$4:$A$157,0)))-Inputs!$B$2*Inputs!$B$3*(1+Inputs!$B$4)^44))</f>
        <v/>
      </c>
      <c r="AV144" s="16">
        <f>IF(OR(46&gt;Inputs!$B$5,$B144=""),"",MAX(0,AU144*(1+INDEX('Annual Returns'!$B$4:$B$157,MATCH($A144+45,'Annual Returns'!$A$4:$A$157,0)))-Inputs!$B$2*Inputs!$B$3*(1+Inputs!$B$4)^45))</f>
        <v/>
      </c>
      <c r="AW144" s="16">
        <f>IF(OR(47&gt;Inputs!$B$5,$B144=""),"",MAX(0,AV144*(1+INDEX('Annual Returns'!$B$4:$B$157,MATCH($A144+46,'Annual Returns'!$A$4:$A$157,0)))-Inputs!$B$2*Inputs!$B$3*(1+Inputs!$B$4)^46))</f>
        <v/>
      </c>
      <c r="AX144" s="16">
        <f>IF(OR(48&gt;Inputs!$B$5,$B144=""),"",MAX(0,AW144*(1+INDEX('Annual Returns'!$B$4:$B$157,MATCH($A144+47,'Annual Returns'!$A$4:$A$157,0)))-Inputs!$B$2*Inputs!$B$3*(1+Inputs!$B$4)^47))</f>
        <v/>
      </c>
      <c r="AY144" s="16">
        <f>IF(OR(49&gt;Inputs!$B$5,$B144=""),"",MAX(0,AX144*(1+INDEX('Annual Returns'!$B$4:$B$157,MATCH($A144+48,'Annual Returns'!$A$4:$A$157,0)))-Inputs!$B$2*Inputs!$B$3*(1+Inputs!$B$4)^48))</f>
        <v/>
      </c>
      <c r="AZ144" s="16">
        <f>IF(OR(50&gt;Inputs!$B$5,$B144=""),"",MAX(0,AY144*(1+INDEX('Annual Returns'!$B$4:$B$157,MATCH($A144+49,'Annual Returns'!$A$4:$A$157,0)))-Inputs!$B$2*Inputs!$B$3*(1+Inputs!$B$4)^49))</f>
        <v/>
      </c>
      <c r="BA144" s="16">
        <f>IF(B144="","",INDEX(C144:AZ144,Inputs!$B$5))</f>
        <v/>
      </c>
      <c r="BB144">
        <f>IF(BA144="","",IF(BA144&gt;0,1,0))</f>
        <v/>
      </c>
      <c r="BC144">
        <f>IF(BB144="","",IF(BB144=1,"",MATCH(0,C144:AZ144,0)))</f>
        <v/>
      </c>
    </row>
    <row r="145">
      <c r="A145" t="n">
        <v>2013</v>
      </c>
      <c r="B145" s="16">
        <f>IF(OR($A145+Inputs!$B$5-1&gt;Inputs!$B$7,Inputs!$B$5&gt;50),"",Inputs!$B$2)</f>
        <v/>
      </c>
      <c r="C145" s="16">
        <f>IF(OR(1&gt;Inputs!$B$5,$B145=""),"",MAX(0,B145*(1+INDEX('Annual Returns'!$B$4:$B$157,MATCH($A145+0,'Annual Returns'!$A$4:$A$157,0)))-Inputs!$B$2*Inputs!$B$3*(1+Inputs!$B$4)^0))</f>
        <v/>
      </c>
      <c r="D145" s="16">
        <f>IF(OR(2&gt;Inputs!$B$5,$B145=""),"",MAX(0,C145*(1+INDEX('Annual Returns'!$B$4:$B$157,MATCH($A145+1,'Annual Returns'!$A$4:$A$157,0)))-Inputs!$B$2*Inputs!$B$3*(1+Inputs!$B$4)^1))</f>
        <v/>
      </c>
      <c r="E145" s="16">
        <f>IF(OR(3&gt;Inputs!$B$5,$B145=""),"",MAX(0,D145*(1+INDEX('Annual Returns'!$B$4:$B$157,MATCH($A145+2,'Annual Returns'!$A$4:$A$157,0)))-Inputs!$B$2*Inputs!$B$3*(1+Inputs!$B$4)^2))</f>
        <v/>
      </c>
      <c r="F145" s="16">
        <f>IF(OR(4&gt;Inputs!$B$5,$B145=""),"",MAX(0,E145*(1+INDEX('Annual Returns'!$B$4:$B$157,MATCH($A145+3,'Annual Returns'!$A$4:$A$157,0)))-Inputs!$B$2*Inputs!$B$3*(1+Inputs!$B$4)^3))</f>
        <v/>
      </c>
      <c r="G145" s="16">
        <f>IF(OR(5&gt;Inputs!$B$5,$B145=""),"",MAX(0,F145*(1+INDEX('Annual Returns'!$B$4:$B$157,MATCH($A145+4,'Annual Returns'!$A$4:$A$157,0)))-Inputs!$B$2*Inputs!$B$3*(1+Inputs!$B$4)^4))</f>
        <v/>
      </c>
      <c r="H145" s="16">
        <f>IF(OR(6&gt;Inputs!$B$5,$B145=""),"",MAX(0,G145*(1+INDEX('Annual Returns'!$B$4:$B$157,MATCH($A145+5,'Annual Returns'!$A$4:$A$157,0)))-Inputs!$B$2*Inputs!$B$3*(1+Inputs!$B$4)^5))</f>
        <v/>
      </c>
      <c r="I145" s="16">
        <f>IF(OR(7&gt;Inputs!$B$5,$B145=""),"",MAX(0,H145*(1+INDEX('Annual Returns'!$B$4:$B$157,MATCH($A145+6,'Annual Returns'!$A$4:$A$157,0)))-Inputs!$B$2*Inputs!$B$3*(1+Inputs!$B$4)^6))</f>
        <v/>
      </c>
      <c r="J145" s="16">
        <f>IF(OR(8&gt;Inputs!$B$5,$B145=""),"",MAX(0,I145*(1+INDEX('Annual Returns'!$B$4:$B$157,MATCH($A145+7,'Annual Returns'!$A$4:$A$157,0)))-Inputs!$B$2*Inputs!$B$3*(1+Inputs!$B$4)^7))</f>
        <v/>
      </c>
      <c r="K145" s="16">
        <f>IF(OR(9&gt;Inputs!$B$5,$B145=""),"",MAX(0,J145*(1+INDEX('Annual Returns'!$B$4:$B$157,MATCH($A145+8,'Annual Returns'!$A$4:$A$157,0)))-Inputs!$B$2*Inputs!$B$3*(1+Inputs!$B$4)^8))</f>
        <v/>
      </c>
      <c r="L145" s="16">
        <f>IF(OR(10&gt;Inputs!$B$5,$B145=""),"",MAX(0,K145*(1+INDEX('Annual Returns'!$B$4:$B$157,MATCH($A145+9,'Annual Returns'!$A$4:$A$157,0)))-Inputs!$B$2*Inputs!$B$3*(1+Inputs!$B$4)^9))</f>
        <v/>
      </c>
      <c r="M145" s="16">
        <f>IF(OR(11&gt;Inputs!$B$5,$B145=""),"",MAX(0,L145*(1+INDEX('Annual Returns'!$B$4:$B$157,MATCH($A145+10,'Annual Returns'!$A$4:$A$157,0)))-Inputs!$B$2*Inputs!$B$3*(1+Inputs!$B$4)^10))</f>
        <v/>
      </c>
      <c r="N145" s="16">
        <f>IF(OR(12&gt;Inputs!$B$5,$B145=""),"",MAX(0,M145*(1+INDEX('Annual Returns'!$B$4:$B$157,MATCH($A145+11,'Annual Returns'!$A$4:$A$157,0)))-Inputs!$B$2*Inputs!$B$3*(1+Inputs!$B$4)^11))</f>
        <v/>
      </c>
      <c r="O145" s="16">
        <f>IF(OR(13&gt;Inputs!$B$5,$B145=""),"",MAX(0,N145*(1+INDEX('Annual Returns'!$B$4:$B$157,MATCH($A145+12,'Annual Returns'!$A$4:$A$157,0)))-Inputs!$B$2*Inputs!$B$3*(1+Inputs!$B$4)^12))</f>
        <v/>
      </c>
      <c r="P145" s="16">
        <f>IF(OR(14&gt;Inputs!$B$5,$B145=""),"",MAX(0,O145*(1+INDEX('Annual Returns'!$B$4:$B$157,MATCH($A145+13,'Annual Returns'!$A$4:$A$157,0)))-Inputs!$B$2*Inputs!$B$3*(1+Inputs!$B$4)^13))</f>
        <v/>
      </c>
      <c r="Q145" s="16">
        <f>IF(OR(15&gt;Inputs!$B$5,$B145=""),"",MAX(0,P145*(1+INDEX('Annual Returns'!$B$4:$B$157,MATCH($A145+14,'Annual Returns'!$A$4:$A$157,0)))-Inputs!$B$2*Inputs!$B$3*(1+Inputs!$B$4)^14))</f>
        <v/>
      </c>
      <c r="R145" s="16">
        <f>IF(OR(16&gt;Inputs!$B$5,$B145=""),"",MAX(0,Q145*(1+INDEX('Annual Returns'!$B$4:$B$157,MATCH($A145+15,'Annual Returns'!$A$4:$A$157,0)))-Inputs!$B$2*Inputs!$B$3*(1+Inputs!$B$4)^15))</f>
        <v/>
      </c>
      <c r="S145" s="16">
        <f>IF(OR(17&gt;Inputs!$B$5,$B145=""),"",MAX(0,R145*(1+INDEX('Annual Returns'!$B$4:$B$157,MATCH($A145+16,'Annual Returns'!$A$4:$A$157,0)))-Inputs!$B$2*Inputs!$B$3*(1+Inputs!$B$4)^16))</f>
        <v/>
      </c>
      <c r="T145" s="16">
        <f>IF(OR(18&gt;Inputs!$B$5,$B145=""),"",MAX(0,S145*(1+INDEX('Annual Returns'!$B$4:$B$157,MATCH($A145+17,'Annual Returns'!$A$4:$A$157,0)))-Inputs!$B$2*Inputs!$B$3*(1+Inputs!$B$4)^17))</f>
        <v/>
      </c>
      <c r="U145" s="16">
        <f>IF(OR(19&gt;Inputs!$B$5,$B145=""),"",MAX(0,T145*(1+INDEX('Annual Returns'!$B$4:$B$157,MATCH($A145+18,'Annual Returns'!$A$4:$A$157,0)))-Inputs!$B$2*Inputs!$B$3*(1+Inputs!$B$4)^18))</f>
        <v/>
      </c>
      <c r="V145" s="16">
        <f>IF(OR(20&gt;Inputs!$B$5,$B145=""),"",MAX(0,U145*(1+INDEX('Annual Returns'!$B$4:$B$157,MATCH($A145+19,'Annual Returns'!$A$4:$A$157,0)))-Inputs!$B$2*Inputs!$B$3*(1+Inputs!$B$4)^19))</f>
        <v/>
      </c>
      <c r="W145" s="16">
        <f>IF(OR(21&gt;Inputs!$B$5,$B145=""),"",MAX(0,V145*(1+INDEX('Annual Returns'!$B$4:$B$157,MATCH($A145+20,'Annual Returns'!$A$4:$A$157,0)))-Inputs!$B$2*Inputs!$B$3*(1+Inputs!$B$4)^20))</f>
        <v/>
      </c>
      <c r="X145" s="16">
        <f>IF(OR(22&gt;Inputs!$B$5,$B145=""),"",MAX(0,W145*(1+INDEX('Annual Returns'!$B$4:$B$157,MATCH($A145+21,'Annual Returns'!$A$4:$A$157,0)))-Inputs!$B$2*Inputs!$B$3*(1+Inputs!$B$4)^21))</f>
        <v/>
      </c>
      <c r="Y145" s="16">
        <f>IF(OR(23&gt;Inputs!$B$5,$B145=""),"",MAX(0,X145*(1+INDEX('Annual Returns'!$B$4:$B$157,MATCH($A145+22,'Annual Returns'!$A$4:$A$157,0)))-Inputs!$B$2*Inputs!$B$3*(1+Inputs!$B$4)^22))</f>
        <v/>
      </c>
      <c r="Z145" s="16">
        <f>IF(OR(24&gt;Inputs!$B$5,$B145=""),"",MAX(0,Y145*(1+INDEX('Annual Returns'!$B$4:$B$157,MATCH($A145+23,'Annual Returns'!$A$4:$A$157,0)))-Inputs!$B$2*Inputs!$B$3*(1+Inputs!$B$4)^23))</f>
        <v/>
      </c>
      <c r="AA145" s="16">
        <f>IF(OR(25&gt;Inputs!$B$5,$B145=""),"",MAX(0,Z145*(1+INDEX('Annual Returns'!$B$4:$B$157,MATCH($A145+24,'Annual Returns'!$A$4:$A$157,0)))-Inputs!$B$2*Inputs!$B$3*(1+Inputs!$B$4)^24))</f>
        <v/>
      </c>
      <c r="AB145" s="16">
        <f>IF(OR(26&gt;Inputs!$B$5,$B145=""),"",MAX(0,AA145*(1+INDEX('Annual Returns'!$B$4:$B$157,MATCH($A145+25,'Annual Returns'!$A$4:$A$157,0)))-Inputs!$B$2*Inputs!$B$3*(1+Inputs!$B$4)^25))</f>
        <v/>
      </c>
      <c r="AC145" s="16">
        <f>IF(OR(27&gt;Inputs!$B$5,$B145=""),"",MAX(0,AB145*(1+INDEX('Annual Returns'!$B$4:$B$157,MATCH($A145+26,'Annual Returns'!$A$4:$A$157,0)))-Inputs!$B$2*Inputs!$B$3*(1+Inputs!$B$4)^26))</f>
        <v/>
      </c>
      <c r="AD145" s="16">
        <f>IF(OR(28&gt;Inputs!$B$5,$B145=""),"",MAX(0,AC145*(1+INDEX('Annual Returns'!$B$4:$B$157,MATCH($A145+27,'Annual Returns'!$A$4:$A$157,0)))-Inputs!$B$2*Inputs!$B$3*(1+Inputs!$B$4)^27))</f>
        <v/>
      </c>
      <c r="AE145" s="16">
        <f>IF(OR(29&gt;Inputs!$B$5,$B145=""),"",MAX(0,AD145*(1+INDEX('Annual Returns'!$B$4:$B$157,MATCH($A145+28,'Annual Returns'!$A$4:$A$157,0)))-Inputs!$B$2*Inputs!$B$3*(1+Inputs!$B$4)^28))</f>
        <v/>
      </c>
      <c r="AF145" s="16">
        <f>IF(OR(30&gt;Inputs!$B$5,$B145=""),"",MAX(0,AE145*(1+INDEX('Annual Returns'!$B$4:$B$157,MATCH($A145+29,'Annual Returns'!$A$4:$A$157,0)))-Inputs!$B$2*Inputs!$B$3*(1+Inputs!$B$4)^29))</f>
        <v/>
      </c>
      <c r="AG145" s="16">
        <f>IF(OR(31&gt;Inputs!$B$5,$B145=""),"",MAX(0,AF145*(1+INDEX('Annual Returns'!$B$4:$B$157,MATCH($A145+30,'Annual Returns'!$A$4:$A$157,0)))-Inputs!$B$2*Inputs!$B$3*(1+Inputs!$B$4)^30))</f>
        <v/>
      </c>
      <c r="AH145" s="16">
        <f>IF(OR(32&gt;Inputs!$B$5,$B145=""),"",MAX(0,AG145*(1+INDEX('Annual Returns'!$B$4:$B$157,MATCH($A145+31,'Annual Returns'!$A$4:$A$157,0)))-Inputs!$B$2*Inputs!$B$3*(1+Inputs!$B$4)^31))</f>
        <v/>
      </c>
      <c r="AI145" s="16">
        <f>IF(OR(33&gt;Inputs!$B$5,$B145=""),"",MAX(0,AH145*(1+INDEX('Annual Returns'!$B$4:$B$157,MATCH($A145+32,'Annual Returns'!$A$4:$A$157,0)))-Inputs!$B$2*Inputs!$B$3*(1+Inputs!$B$4)^32))</f>
        <v/>
      </c>
      <c r="AJ145" s="16">
        <f>IF(OR(34&gt;Inputs!$B$5,$B145=""),"",MAX(0,AI145*(1+INDEX('Annual Returns'!$B$4:$B$157,MATCH($A145+33,'Annual Returns'!$A$4:$A$157,0)))-Inputs!$B$2*Inputs!$B$3*(1+Inputs!$B$4)^33))</f>
        <v/>
      </c>
      <c r="AK145" s="16">
        <f>IF(OR(35&gt;Inputs!$B$5,$B145=""),"",MAX(0,AJ145*(1+INDEX('Annual Returns'!$B$4:$B$157,MATCH($A145+34,'Annual Returns'!$A$4:$A$157,0)))-Inputs!$B$2*Inputs!$B$3*(1+Inputs!$B$4)^34))</f>
        <v/>
      </c>
      <c r="AL145" s="16">
        <f>IF(OR(36&gt;Inputs!$B$5,$B145=""),"",MAX(0,AK145*(1+INDEX('Annual Returns'!$B$4:$B$157,MATCH($A145+35,'Annual Returns'!$A$4:$A$157,0)))-Inputs!$B$2*Inputs!$B$3*(1+Inputs!$B$4)^35))</f>
        <v/>
      </c>
      <c r="AM145" s="16">
        <f>IF(OR(37&gt;Inputs!$B$5,$B145=""),"",MAX(0,AL145*(1+INDEX('Annual Returns'!$B$4:$B$157,MATCH($A145+36,'Annual Returns'!$A$4:$A$157,0)))-Inputs!$B$2*Inputs!$B$3*(1+Inputs!$B$4)^36))</f>
        <v/>
      </c>
      <c r="AN145" s="16">
        <f>IF(OR(38&gt;Inputs!$B$5,$B145=""),"",MAX(0,AM145*(1+INDEX('Annual Returns'!$B$4:$B$157,MATCH($A145+37,'Annual Returns'!$A$4:$A$157,0)))-Inputs!$B$2*Inputs!$B$3*(1+Inputs!$B$4)^37))</f>
        <v/>
      </c>
      <c r="AO145" s="16">
        <f>IF(OR(39&gt;Inputs!$B$5,$B145=""),"",MAX(0,AN145*(1+INDEX('Annual Returns'!$B$4:$B$157,MATCH($A145+38,'Annual Returns'!$A$4:$A$157,0)))-Inputs!$B$2*Inputs!$B$3*(1+Inputs!$B$4)^38))</f>
        <v/>
      </c>
      <c r="AP145" s="16">
        <f>IF(OR(40&gt;Inputs!$B$5,$B145=""),"",MAX(0,AO145*(1+INDEX('Annual Returns'!$B$4:$B$157,MATCH($A145+39,'Annual Returns'!$A$4:$A$157,0)))-Inputs!$B$2*Inputs!$B$3*(1+Inputs!$B$4)^39))</f>
        <v/>
      </c>
      <c r="AQ145" s="16">
        <f>IF(OR(41&gt;Inputs!$B$5,$B145=""),"",MAX(0,AP145*(1+INDEX('Annual Returns'!$B$4:$B$157,MATCH($A145+40,'Annual Returns'!$A$4:$A$157,0)))-Inputs!$B$2*Inputs!$B$3*(1+Inputs!$B$4)^40))</f>
        <v/>
      </c>
      <c r="AR145" s="16">
        <f>IF(OR(42&gt;Inputs!$B$5,$B145=""),"",MAX(0,AQ145*(1+INDEX('Annual Returns'!$B$4:$B$157,MATCH($A145+41,'Annual Returns'!$A$4:$A$157,0)))-Inputs!$B$2*Inputs!$B$3*(1+Inputs!$B$4)^41))</f>
        <v/>
      </c>
      <c r="AS145" s="16">
        <f>IF(OR(43&gt;Inputs!$B$5,$B145=""),"",MAX(0,AR145*(1+INDEX('Annual Returns'!$B$4:$B$157,MATCH($A145+42,'Annual Returns'!$A$4:$A$157,0)))-Inputs!$B$2*Inputs!$B$3*(1+Inputs!$B$4)^42))</f>
        <v/>
      </c>
      <c r="AT145" s="16">
        <f>IF(OR(44&gt;Inputs!$B$5,$B145=""),"",MAX(0,AS145*(1+INDEX('Annual Returns'!$B$4:$B$157,MATCH($A145+43,'Annual Returns'!$A$4:$A$157,0)))-Inputs!$B$2*Inputs!$B$3*(1+Inputs!$B$4)^43))</f>
        <v/>
      </c>
      <c r="AU145" s="16">
        <f>IF(OR(45&gt;Inputs!$B$5,$B145=""),"",MAX(0,AT145*(1+INDEX('Annual Returns'!$B$4:$B$157,MATCH($A145+44,'Annual Returns'!$A$4:$A$157,0)))-Inputs!$B$2*Inputs!$B$3*(1+Inputs!$B$4)^44))</f>
        <v/>
      </c>
      <c r="AV145" s="16">
        <f>IF(OR(46&gt;Inputs!$B$5,$B145=""),"",MAX(0,AU145*(1+INDEX('Annual Returns'!$B$4:$B$157,MATCH($A145+45,'Annual Returns'!$A$4:$A$157,0)))-Inputs!$B$2*Inputs!$B$3*(1+Inputs!$B$4)^45))</f>
        <v/>
      </c>
      <c r="AW145" s="16">
        <f>IF(OR(47&gt;Inputs!$B$5,$B145=""),"",MAX(0,AV145*(1+INDEX('Annual Returns'!$B$4:$B$157,MATCH($A145+46,'Annual Returns'!$A$4:$A$157,0)))-Inputs!$B$2*Inputs!$B$3*(1+Inputs!$B$4)^46))</f>
        <v/>
      </c>
      <c r="AX145" s="16">
        <f>IF(OR(48&gt;Inputs!$B$5,$B145=""),"",MAX(0,AW145*(1+INDEX('Annual Returns'!$B$4:$B$157,MATCH($A145+47,'Annual Returns'!$A$4:$A$157,0)))-Inputs!$B$2*Inputs!$B$3*(1+Inputs!$B$4)^47))</f>
        <v/>
      </c>
      <c r="AY145" s="16">
        <f>IF(OR(49&gt;Inputs!$B$5,$B145=""),"",MAX(0,AX145*(1+INDEX('Annual Returns'!$B$4:$B$157,MATCH($A145+48,'Annual Returns'!$A$4:$A$157,0)))-Inputs!$B$2*Inputs!$B$3*(1+Inputs!$B$4)^48))</f>
        <v/>
      </c>
      <c r="AZ145" s="16">
        <f>IF(OR(50&gt;Inputs!$B$5,$B145=""),"",MAX(0,AY145*(1+INDEX('Annual Returns'!$B$4:$B$157,MATCH($A145+49,'Annual Returns'!$A$4:$A$157,0)))-Inputs!$B$2*Inputs!$B$3*(1+Inputs!$B$4)^49))</f>
        <v/>
      </c>
      <c r="BA145" s="16">
        <f>IF(B145="","",INDEX(C145:AZ145,Inputs!$B$5))</f>
        <v/>
      </c>
      <c r="BB145">
        <f>IF(BA145="","",IF(BA145&gt;0,1,0))</f>
        <v/>
      </c>
      <c r="BC145">
        <f>IF(BB145="","",IF(BB145=1,"",MATCH(0,C145:AZ145,0)))</f>
        <v/>
      </c>
    </row>
    <row r="146">
      <c r="A146" t="n">
        <v>2014</v>
      </c>
      <c r="B146" s="16">
        <f>IF(OR($A146+Inputs!$B$5-1&gt;Inputs!$B$7,Inputs!$B$5&gt;50),"",Inputs!$B$2)</f>
        <v/>
      </c>
      <c r="C146" s="16">
        <f>IF(OR(1&gt;Inputs!$B$5,$B146=""),"",MAX(0,B146*(1+INDEX('Annual Returns'!$B$4:$B$157,MATCH($A146+0,'Annual Returns'!$A$4:$A$157,0)))-Inputs!$B$2*Inputs!$B$3*(1+Inputs!$B$4)^0))</f>
        <v/>
      </c>
      <c r="D146" s="16">
        <f>IF(OR(2&gt;Inputs!$B$5,$B146=""),"",MAX(0,C146*(1+INDEX('Annual Returns'!$B$4:$B$157,MATCH($A146+1,'Annual Returns'!$A$4:$A$157,0)))-Inputs!$B$2*Inputs!$B$3*(1+Inputs!$B$4)^1))</f>
        <v/>
      </c>
      <c r="E146" s="16">
        <f>IF(OR(3&gt;Inputs!$B$5,$B146=""),"",MAX(0,D146*(1+INDEX('Annual Returns'!$B$4:$B$157,MATCH($A146+2,'Annual Returns'!$A$4:$A$157,0)))-Inputs!$B$2*Inputs!$B$3*(1+Inputs!$B$4)^2))</f>
        <v/>
      </c>
      <c r="F146" s="16">
        <f>IF(OR(4&gt;Inputs!$B$5,$B146=""),"",MAX(0,E146*(1+INDEX('Annual Returns'!$B$4:$B$157,MATCH($A146+3,'Annual Returns'!$A$4:$A$157,0)))-Inputs!$B$2*Inputs!$B$3*(1+Inputs!$B$4)^3))</f>
        <v/>
      </c>
      <c r="G146" s="16">
        <f>IF(OR(5&gt;Inputs!$B$5,$B146=""),"",MAX(0,F146*(1+INDEX('Annual Returns'!$B$4:$B$157,MATCH($A146+4,'Annual Returns'!$A$4:$A$157,0)))-Inputs!$B$2*Inputs!$B$3*(1+Inputs!$B$4)^4))</f>
        <v/>
      </c>
      <c r="H146" s="16">
        <f>IF(OR(6&gt;Inputs!$B$5,$B146=""),"",MAX(0,G146*(1+INDEX('Annual Returns'!$B$4:$B$157,MATCH($A146+5,'Annual Returns'!$A$4:$A$157,0)))-Inputs!$B$2*Inputs!$B$3*(1+Inputs!$B$4)^5))</f>
        <v/>
      </c>
      <c r="I146" s="16">
        <f>IF(OR(7&gt;Inputs!$B$5,$B146=""),"",MAX(0,H146*(1+INDEX('Annual Returns'!$B$4:$B$157,MATCH($A146+6,'Annual Returns'!$A$4:$A$157,0)))-Inputs!$B$2*Inputs!$B$3*(1+Inputs!$B$4)^6))</f>
        <v/>
      </c>
      <c r="J146" s="16">
        <f>IF(OR(8&gt;Inputs!$B$5,$B146=""),"",MAX(0,I146*(1+INDEX('Annual Returns'!$B$4:$B$157,MATCH($A146+7,'Annual Returns'!$A$4:$A$157,0)))-Inputs!$B$2*Inputs!$B$3*(1+Inputs!$B$4)^7))</f>
        <v/>
      </c>
      <c r="K146" s="16">
        <f>IF(OR(9&gt;Inputs!$B$5,$B146=""),"",MAX(0,J146*(1+INDEX('Annual Returns'!$B$4:$B$157,MATCH($A146+8,'Annual Returns'!$A$4:$A$157,0)))-Inputs!$B$2*Inputs!$B$3*(1+Inputs!$B$4)^8))</f>
        <v/>
      </c>
      <c r="L146" s="16">
        <f>IF(OR(10&gt;Inputs!$B$5,$B146=""),"",MAX(0,K146*(1+INDEX('Annual Returns'!$B$4:$B$157,MATCH($A146+9,'Annual Returns'!$A$4:$A$157,0)))-Inputs!$B$2*Inputs!$B$3*(1+Inputs!$B$4)^9))</f>
        <v/>
      </c>
      <c r="M146" s="16">
        <f>IF(OR(11&gt;Inputs!$B$5,$B146=""),"",MAX(0,L146*(1+INDEX('Annual Returns'!$B$4:$B$157,MATCH($A146+10,'Annual Returns'!$A$4:$A$157,0)))-Inputs!$B$2*Inputs!$B$3*(1+Inputs!$B$4)^10))</f>
        <v/>
      </c>
      <c r="N146" s="16">
        <f>IF(OR(12&gt;Inputs!$B$5,$B146=""),"",MAX(0,M146*(1+INDEX('Annual Returns'!$B$4:$B$157,MATCH($A146+11,'Annual Returns'!$A$4:$A$157,0)))-Inputs!$B$2*Inputs!$B$3*(1+Inputs!$B$4)^11))</f>
        <v/>
      </c>
      <c r="O146" s="16">
        <f>IF(OR(13&gt;Inputs!$B$5,$B146=""),"",MAX(0,N146*(1+INDEX('Annual Returns'!$B$4:$B$157,MATCH($A146+12,'Annual Returns'!$A$4:$A$157,0)))-Inputs!$B$2*Inputs!$B$3*(1+Inputs!$B$4)^12))</f>
        <v/>
      </c>
      <c r="P146" s="16">
        <f>IF(OR(14&gt;Inputs!$B$5,$B146=""),"",MAX(0,O146*(1+INDEX('Annual Returns'!$B$4:$B$157,MATCH($A146+13,'Annual Returns'!$A$4:$A$157,0)))-Inputs!$B$2*Inputs!$B$3*(1+Inputs!$B$4)^13))</f>
        <v/>
      </c>
      <c r="Q146" s="16">
        <f>IF(OR(15&gt;Inputs!$B$5,$B146=""),"",MAX(0,P146*(1+INDEX('Annual Returns'!$B$4:$B$157,MATCH($A146+14,'Annual Returns'!$A$4:$A$157,0)))-Inputs!$B$2*Inputs!$B$3*(1+Inputs!$B$4)^14))</f>
        <v/>
      </c>
      <c r="R146" s="16">
        <f>IF(OR(16&gt;Inputs!$B$5,$B146=""),"",MAX(0,Q146*(1+INDEX('Annual Returns'!$B$4:$B$157,MATCH($A146+15,'Annual Returns'!$A$4:$A$157,0)))-Inputs!$B$2*Inputs!$B$3*(1+Inputs!$B$4)^15))</f>
        <v/>
      </c>
      <c r="S146" s="16">
        <f>IF(OR(17&gt;Inputs!$B$5,$B146=""),"",MAX(0,R146*(1+INDEX('Annual Returns'!$B$4:$B$157,MATCH($A146+16,'Annual Returns'!$A$4:$A$157,0)))-Inputs!$B$2*Inputs!$B$3*(1+Inputs!$B$4)^16))</f>
        <v/>
      </c>
      <c r="T146" s="16">
        <f>IF(OR(18&gt;Inputs!$B$5,$B146=""),"",MAX(0,S146*(1+INDEX('Annual Returns'!$B$4:$B$157,MATCH($A146+17,'Annual Returns'!$A$4:$A$157,0)))-Inputs!$B$2*Inputs!$B$3*(1+Inputs!$B$4)^17))</f>
        <v/>
      </c>
      <c r="U146" s="16">
        <f>IF(OR(19&gt;Inputs!$B$5,$B146=""),"",MAX(0,T146*(1+INDEX('Annual Returns'!$B$4:$B$157,MATCH($A146+18,'Annual Returns'!$A$4:$A$157,0)))-Inputs!$B$2*Inputs!$B$3*(1+Inputs!$B$4)^18))</f>
        <v/>
      </c>
      <c r="V146" s="16">
        <f>IF(OR(20&gt;Inputs!$B$5,$B146=""),"",MAX(0,U146*(1+INDEX('Annual Returns'!$B$4:$B$157,MATCH($A146+19,'Annual Returns'!$A$4:$A$157,0)))-Inputs!$B$2*Inputs!$B$3*(1+Inputs!$B$4)^19))</f>
        <v/>
      </c>
      <c r="W146" s="16">
        <f>IF(OR(21&gt;Inputs!$B$5,$B146=""),"",MAX(0,V146*(1+INDEX('Annual Returns'!$B$4:$B$157,MATCH($A146+20,'Annual Returns'!$A$4:$A$157,0)))-Inputs!$B$2*Inputs!$B$3*(1+Inputs!$B$4)^20))</f>
        <v/>
      </c>
      <c r="X146" s="16">
        <f>IF(OR(22&gt;Inputs!$B$5,$B146=""),"",MAX(0,W146*(1+INDEX('Annual Returns'!$B$4:$B$157,MATCH($A146+21,'Annual Returns'!$A$4:$A$157,0)))-Inputs!$B$2*Inputs!$B$3*(1+Inputs!$B$4)^21))</f>
        <v/>
      </c>
      <c r="Y146" s="16">
        <f>IF(OR(23&gt;Inputs!$B$5,$B146=""),"",MAX(0,X146*(1+INDEX('Annual Returns'!$B$4:$B$157,MATCH($A146+22,'Annual Returns'!$A$4:$A$157,0)))-Inputs!$B$2*Inputs!$B$3*(1+Inputs!$B$4)^22))</f>
        <v/>
      </c>
      <c r="Z146" s="16">
        <f>IF(OR(24&gt;Inputs!$B$5,$B146=""),"",MAX(0,Y146*(1+INDEX('Annual Returns'!$B$4:$B$157,MATCH($A146+23,'Annual Returns'!$A$4:$A$157,0)))-Inputs!$B$2*Inputs!$B$3*(1+Inputs!$B$4)^23))</f>
        <v/>
      </c>
      <c r="AA146" s="16">
        <f>IF(OR(25&gt;Inputs!$B$5,$B146=""),"",MAX(0,Z146*(1+INDEX('Annual Returns'!$B$4:$B$157,MATCH($A146+24,'Annual Returns'!$A$4:$A$157,0)))-Inputs!$B$2*Inputs!$B$3*(1+Inputs!$B$4)^24))</f>
        <v/>
      </c>
      <c r="AB146" s="16">
        <f>IF(OR(26&gt;Inputs!$B$5,$B146=""),"",MAX(0,AA146*(1+INDEX('Annual Returns'!$B$4:$B$157,MATCH($A146+25,'Annual Returns'!$A$4:$A$157,0)))-Inputs!$B$2*Inputs!$B$3*(1+Inputs!$B$4)^25))</f>
        <v/>
      </c>
      <c r="AC146" s="16">
        <f>IF(OR(27&gt;Inputs!$B$5,$B146=""),"",MAX(0,AB146*(1+INDEX('Annual Returns'!$B$4:$B$157,MATCH($A146+26,'Annual Returns'!$A$4:$A$157,0)))-Inputs!$B$2*Inputs!$B$3*(1+Inputs!$B$4)^26))</f>
        <v/>
      </c>
      <c r="AD146" s="16">
        <f>IF(OR(28&gt;Inputs!$B$5,$B146=""),"",MAX(0,AC146*(1+INDEX('Annual Returns'!$B$4:$B$157,MATCH($A146+27,'Annual Returns'!$A$4:$A$157,0)))-Inputs!$B$2*Inputs!$B$3*(1+Inputs!$B$4)^27))</f>
        <v/>
      </c>
      <c r="AE146" s="16">
        <f>IF(OR(29&gt;Inputs!$B$5,$B146=""),"",MAX(0,AD146*(1+INDEX('Annual Returns'!$B$4:$B$157,MATCH($A146+28,'Annual Returns'!$A$4:$A$157,0)))-Inputs!$B$2*Inputs!$B$3*(1+Inputs!$B$4)^28))</f>
        <v/>
      </c>
      <c r="AF146" s="16">
        <f>IF(OR(30&gt;Inputs!$B$5,$B146=""),"",MAX(0,AE146*(1+INDEX('Annual Returns'!$B$4:$B$157,MATCH($A146+29,'Annual Returns'!$A$4:$A$157,0)))-Inputs!$B$2*Inputs!$B$3*(1+Inputs!$B$4)^29))</f>
        <v/>
      </c>
      <c r="AG146" s="16">
        <f>IF(OR(31&gt;Inputs!$B$5,$B146=""),"",MAX(0,AF146*(1+INDEX('Annual Returns'!$B$4:$B$157,MATCH($A146+30,'Annual Returns'!$A$4:$A$157,0)))-Inputs!$B$2*Inputs!$B$3*(1+Inputs!$B$4)^30))</f>
        <v/>
      </c>
      <c r="AH146" s="16">
        <f>IF(OR(32&gt;Inputs!$B$5,$B146=""),"",MAX(0,AG146*(1+INDEX('Annual Returns'!$B$4:$B$157,MATCH($A146+31,'Annual Returns'!$A$4:$A$157,0)))-Inputs!$B$2*Inputs!$B$3*(1+Inputs!$B$4)^31))</f>
        <v/>
      </c>
      <c r="AI146" s="16">
        <f>IF(OR(33&gt;Inputs!$B$5,$B146=""),"",MAX(0,AH146*(1+INDEX('Annual Returns'!$B$4:$B$157,MATCH($A146+32,'Annual Returns'!$A$4:$A$157,0)))-Inputs!$B$2*Inputs!$B$3*(1+Inputs!$B$4)^32))</f>
        <v/>
      </c>
      <c r="AJ146" s="16">
        <f>IF(OR(34&gt;Inputs!$B$5,$B146=""),"",MAX(0,AI146*(1+INDEX('Annual Returns'!$B$4:$B$157,MATCH($A146+33,'Annual Returns'!$A$4:$A$157,0)))-Inputs!$B$2*Inputs!$B$3*(1+Inputs!$B$4)^33))</f>
        <v/>
      </c>
      <c r="AK146" s="16">
        <f>IF(OR(35&gt;Inputs!$B$5,$B146=""),"",MAX(0,AJ146*(1+INDEX('Annual Returns'!$B$4:$B$157,MATCH($A146+34,'Annual Returns'!$A$4:$A$157,0)))-Inputs!$B$2*Inputs!$B$3*(1+Inputs!$B$4)^34))</f>
        <v/>
      </c>
      <c r="AL146" s="16">
        <f>IF(OR(36&gt;Inputs!$B$5,$B146=""),"",MAX(0,AK146*(1+INDEX('Annual Returns'!$B$4:$B$157,MATCH($A146+35,'Annual Returns'!$A$4:$A$157,0)))-Inputs!$B$2*Inputs!$B$3*(1+Inputs!$B$4)^35))</f>
        <v/>
      </c>
      <c r="AM146" s="16">
        <f>IF(OR(37&gt;Inputs!$B$5,$B146=""),"",MAX(0,AL146*(1+INDEX('Annual Returns'!$B$4:$B$157,MATCH($A146+36,'Annual Returns'!$A$4:$A$157,0)))-Inputs!$B$2*Inputs!$B$3*(1+Inputs!$B$4)^36))</f>
        <v/>
      </c>
      <c r="AN146" s="16">
        <f>IF(OR(38&gt;Inputs!$B$5,$B146=""),"",MAX(0,AM146*(1+INDEX('Annual Returns'!$B$4:$B$157,MATCH($A146+37,'Annual Returns'!$A$4:$A$157,0)))-Inputs!$B$2*Inputs!$B$3*(1+Inputs!$B$4)^37))</f>
        <v/>
      </c>
      <c r="AO146" s="16">
        <f>IF(OR(39&gt;Inputs!$B$5,$B146=""),"",MAX(0,AN146*(1+INDEX('Annual Returns'!$B$4:$B$157,MATCH($A146+38,'Annual Returns'!$A$4:$A$157,0)))-Inputs!$B$2*Inputs!$B$3*(1+Inputs!$B$4)^38))</f>
        <v/>
      </c>
      <c r="AP146" s="16">
        <f>IF(OR(40&gt;Inputs!$B$5,$B146=""),"",MAX(0,AO146*(1+INDEX('Annual Returns'!$B$4:$B$157,MATCH($A146+39,'Annual Returns'!$A$4:$A$157,0)))-Inputs!$B$2*Inputs!$B$3*(1+Inputs!$B$4)^39))</f>
        <v/>
      </c>
      <c r="AQ146" s="16">
        <f>IF(OR(41&gt;Inputs!$B$5,$B146=""),"",MAX(0,AP146*(1+INDEX('Annual Returns'!$B$4:$B$157,MATCH($A146+40,'Annual Returns'!$A$4:$A$157,0)))-Inputs!$B$2*Inputs!$B$3*(1+Inputs!$B$4)^40))</f>
        <v/>
      </c>
      <c r="AR146" s="16">
        <f>IF(OR(42&gt;Inputs!$B$5,$B146=""),"",MAX(0,AQ146*(1+INDEX('Annual Returns'!$B$4:$B$157,MATCH($A146+41,'Annual Returns'!$A$4:$A$157,0)))-Inputs!$B$2*Inputs!$B$3*(1+Inputs!$B$4)^41))</f>
        <v/>
      </c>
      <c r="AS146" s="16">
        <f>IF(OR(43&gt;Inputs!$B$5,$B146=""),"",MAX(0,AR146*(1+INDEX('Annual Returns'!$B$4:$B$157,MATCH($A146+42,'Annual Returns'!$A$4:$A$157,0)))-Inputs!$B$2*Inputs!$B$3*(1+Inputs!$B$4)^42))</f>
        <v/>
      </c>
      <c r="AT146" s="16">
        <f>IF(OR(44&gt;Inputs!$B$5,$B146=""),"",MAX(0,AS146*(1+INDEX('Annual Returns'!$B$4:$B$157,MATCH($A146+43,'Annual Returns'!$A$4:$A$157,0)))-Inputs!$B$2*Inputs!$B$3*(1+Inputs!$B$4)^43))</f>
        <v/>
      </c>
      <c r="AU146" s="16">
        <f>IF(OR(45&gt;Inputs!$B$5,$B146=""),"",MAX(0,AT146*(1+INDEX('Annual Returns'!$B$4:$B$157,MATCH($A146+44,'Annual Returns'!$A$4:$A$157,0)))-Inputs!$B$2*Inputs!$B$3*(1+Inputs!$B$4)^44))</f>
        <v/>
      </c>
      <c r="AV146" s="16">
        <f>IF(OR(46&gt;Inputs!$B$5,$B146=""),"",MAX(0,AU146*(1+INDEX('Annual Returns'!$B$4:$B$157,MATCH($A146+45,'Annual Returns'!$A$4:$A$157,0)))-Inputs!$B$2*Inputs!$B$3*(1+Inputs!$B$4)^45))</f>
        <v/>
      </c>
      <c r="AW146" s="16">
        <f>IF(OR(47&gt;Inputs!$B$5,$B146=""),"",MAX(0,AV146*(1+INDEX('Annual Returns'!$B$4:$B$157,MATCH($A146+46,'Annual Returns'!$A$4:$A$157,0)))-Inputs!$B$2*Inputs!$B$3*(1+Inputs!$B$4)^46))</f>
        <v/>
      </c>
      <c r="AX146" s="16">
        <f>IF(OR(48&gt;Inputs!$B$5,$B146=""),"",MAX(0,AW146*(1+INDEX('Annual Returns'!$B$4:$B$157,MATCH($A146+47,'Annual Returns'!$A$4:$A$157,0)))-Inputs!$B$2*Inputs!$B$3*(1+Inputs!$B$4)^47))</f>
        <v/>
      </c>
      <c r="AY146" s="16">
        <f>IF(OR(49&gt;Inputs!$B$5,$B146=""),"",MAX(0,AX146*(1+INDEX('Annual Returns'!$B$4:$B$157,MATCH($A146+48,'Annual Returns'!$A$4:$A$157,0)))-Inputs!$B$2*Inputs!$B$3*(1+Inputs!$B$4)^48))</f>
        <v/>
      </c>
      <c r="AZ146" s="16">
        <f>IF(OR(50&gt;Inputs!$B$5,$B146=""),"",MAX(0,AY146*(1+INDEX('Annual Returns'!$B$4:$B$157,MATCH($A146+49,'Annual Returns'!$A$4:$A$157,0)))-Inputs!$B$2*Inputs!$B$3*(1+Inputs!$B$4)^49))</f>
        <v/>
      </c>
      <c r="BA146" s="16">
        <f>IF(B146="","",INDEX(C146:AZ146,Inputs!$B$5))</f>
        <v/>
      </c>
      <c r="BB146">
        <f>IF(BA146="","",IF(BA146&gt;0,1,0))</f>
        <v/>
      </c>
      <c r="BC146">
        <f>IF(BB146="","",IF(BB146=1,"",MATCH(0,C146:AZ146,0)))</f>
        <v/>
      </c>
    </row>
    <row r="147">
      <c r="A147" t="n">
        <v>2015</v>
      </c>
      <c r="B147" s="16">
        <f>IF(OR($A147+Inputs!$B$5-1&gt;Inputs!$B$7,Inputs!$B$5&gt;50),"",Inputs!$B$2)</f>
        <v/>
      </c>
      <c r="C147" s="16">
        <f>IF(OR(1&gt;Inputs!$B$5,$B147=""),"",MAX(0,B147*(1+INDEX('Annual Returns'!$B$4:$B$157,MATCH($A147+0,'Annual Returns'!$A$4:$A$157,0)))-Inputs!$B$2*Inputs!$B$3*(1+Inputs!$B$4)^0))</f>
        <v/>
      </c>
      <c r="D147" s="16">
        <f>IF(OR(2&gt;Inputs!$B$5,$B147=""),"",MAX(0,C147*(1+INDEX('Annual Returns'!$B$4:$B$157,MATCH($A147+1,'Annual Returns'!$A$4:$A$157,0)))-Inputs!$B$2*Inputs!$B$3*(1+Inputs!$B$4)^1))</f>
        <v/>
      </c>
      <c r="E147" s="16">
        <f>IF(OR(3&gt;Inputs!$B$5,$B147=""),"",MAX(0,D147*(1+INDEX('Annual Returns'!$B$4:$B$157,MATCH($A147+2,'Annual Returns'!$A$4:$A$157,0)))-Inputs!$B$2*Inputs!$B$3*(1+Inputs!$B$4)^2))</f>
        <v/>
      </c>
      <c r="F147" s="16">
        <f>IF(OR(4&gt;Inputs!$B$5,$B147=""),"",MAX(0,E147*(1+INDEX('Annual Returns'!$B$4:$B$157,MATCH($A147+3,'Annual Returns'!$A$4:$A$157,0)))-Inputs!$B$2*Inputs!$B$3*(1+Inputs!$B$4)^3))</f>
        <v/>
      </c>
      <c r="G147" s="16">
        <f>IF(OR(5&gt;Inputs!$B$5,$B147=""),"",MAX(0,F147*(1+INDEX('Annual Returns'!$B$4:$B$157,MATCH($A147+4,'Annual Returns'!$A$4:$A$157,0)))-Inputs!$B$2*Inputs!$B$3*(1+Inputs!$B$4)^4))</f>
        <v/>
      </c>
      <c r="H147" s="16">
        <f>IF(OR(6&gt;Inputs!$B$5,$B147=""),"",MAX(0,G147*(1+INDEX('Annual Returns'!$B$4:$B$157,MATCH($A147+5,'Annual Returns'!$A$4:$A$157,0)))-Inputs!$B$2*Inputs!$B$3*(1+Inputs!$B$4)^5))</f>
        <v/>
      </c>
      <c r="I147" s="16">
        <f>IF(OR(7&gt;Inputs!$B$5,$B147=""),"",MAX(0,H147*(1+INDEX('Annual Returns'!$B$4:$B$157,MATCH($A147+6,'Annual Returns'!$A$4:$A$157,0)))-Inputs!$B$2*Inputs!$B$3*(1+Inputs!$B$4)^6))</f>
        <v/>
      </c>
      <c r="J147" s="16">
        <f>IF(OR(8&gt;Inputs!$B$5,$B147=""),"",MAX(0,I147*(1+INDEX('Annual Returns'!$B$4:$B$157,MATCH($A147+7,'Annual Returns'!$A$4:$A$157,0)))-Inputs!$B$2*Inputs!$B$3*(1+Inputs!$B$4)^7))</f>
        <v/>
      </c>
      <c r="K147" s="16">
        <f>IF(OR(9&gt;Inputs!$B$5,$B147=""),"",MAX(0,J147*(1+INDEX('Annual Returns'!$B$4:$B$157,MATCH($A147+8,'Annual Returns'!$A$4:$A$157,0)))-Inputs!$B$2*Inputs!$B$3*(1+Inputs!$B$4)^8))</f>
        <v/>
      </c>
      <c r="L147" s="16">
        <f>IF(OR(10&gt;Inputs!$B$5,$B147=""),"",MAX(0,K147*(1+INDEX('Annual Returns'!$B$4:$B$157,MATCH($A147+9,'Annual Returns'!$A$4:$A$157,0)))-Inputs!$B$2*Inputs!$B$3*(1+Inputs!$B$4)^9))</f>
        <v/>
      </c>
      <c r="M147" s="16">
        <f>IF(OR(11&gt;Inputs!$B$5,$B147=""),"",MAX(0,L147*(1+INDEX('Annual Returns'!$B$4:$B$157,MATCH($A147+10,'Annual Returns'!$A$4:$A$157,0)))-Inputs!$B$2*Inputs!$B$3*(1+Inputs!$B$4)^10))</f>
        <v/>
      </c>
      <c r="N147" s="16">
        <f>IF(OR(12&gt;Inputs!$B$5,$B147=""),"",MAX(0,M147*(1+INDEX('Annual Returns'!$B$4:$B$157,MATCH($A147+11,'Annual Returns'!$A$4:$A$157,0)))-Inputs!$B$2*Inputs!$B$3*(1+Inputs!$B$4)^11))</f>
        <v/>
      </c>
      <c r="O147" s="16">
        <f>IF(OR(13&gt;Inputs!$B$5,$B147=""),"",MAX(0,N147*(1+INDEX('Annual Returns'!$B$4:$B$157,MATCH($A147+12,'Annual Returns'!$A$4:$A$157,0)))-Inputs!$B$2*Inputs!$B$3*(1+Inputs!$B$4)^12))</f>
        <v/>
      </c>
      <c r="P147" s="16">
        <f>IF(OR(14&gt;Inputs!$B$5,$B147=""),"",MAX(0,O147*(1+INDEX('Annual Returns'!$B$4:$B$157,MATCH($A147+13,'Annual Returns'!$A$4:$A$157,0)))-Inputs!$B$2*Inputs!$B$3*(1+Inputs!$B$4)^13))</f>
        <v/>
      </c>
      <c r="Q147" s="16">
        <f>IF(OR(15&gt;Inputs!$B$5,$B147=""),"",MAX(0,P147*(1+INDEX('Annual Returns'!$B$4:$B$157,MATCH($A147+14,'Annual Returns'!$A$4:$A$157,0)))-Inputs!$B$2*Inputs!$B$3*(1+Inputs!$B$4)^14))</f>
        <v/>
      </c>
      <c r="R147" s="16">
        <f>IF(OR(16&gt;Inputs!$B$5,$B147=""),"",MAX(0,Q147*(1+INDEX('Annual Returns'!$B$4:$B$157,MATCH($A147+15,'Annual Returns'!$A$4:$A$157,0)))-Inputs!$B$2*Inputs!$B$3*(1+Inputs!$B$4)^15))</f>
        <v/>
      </c>
      <c r="S147" s="16">
        <f>IF(OR(17&gt;Inputs!$B$5,$B147=""),"",MAX(0,R147*(1+INDEX('Annual Returns'!$B$4:$B$157,MATCH($A147+16,'Annual Returns'!$A$4:$A$157,0)))-Inputs!$B$2*Inputs!$B$3*(1+Inputs!$B$4)^16))</f>
        <v/>
      </c>
      <c r="T147" s="16">
        <f>IF(OR(18&gt;Inputs!$B$5,$B147=""),"",MAX(0,S147*(1+INDEX('Annual Returns'!$B$4:$B$157,MATCH($A147+17,'Annual Returns'!$A$4:$A$157,0)))-Inputs!$B$2*Inputs!$B$3*(1+Inputs!$B$4)^17))</f>
        <v/>
      </c>
      <c r="U147" s="16">
        <f>IF(OR(19&gt;Inputs!$B$5,$B147=""),"",MAX(0,T147*(1+INDEX('Annual Returns'!$B$4:$B$157,MATCH($A147+18,'Annual Returns'!$A$4:$A$157,0)))-Inputs!$B$2*Inputs!$B$3*(1+Inputs!$B$4)^18))</f>
        <v/>
      </c>
      <c r="V147" s="16">
        <f>IF(OR(20&gt;Inputs!$B$5,$B147=""),"",MAX(0,U147*(1+INDEX('Annual Returns'!$B$4:$B$157,MATCH($A147+19,'Annual Returns'!$A$4:$A$157,0)))-Inputs!$B$2*Inputs!$B$3*(1+Inputs!$B$4)^19))</f>
        <v/>
      </c>
      <c r="W147" s="16">
        <f>IF(OR(21&gt;Inputs!$B$5,$B147=""),"",MAX(0,V147*(1+INDEX('Annual Returns'!$B$4:$B$157,MATCH($A147+20,'Annual Returns'!$A$4:$A$157,0)))-Inputs!$B$2*Inputs!$B$3*(1+Inputs!$B$4)^20))</f>
        <v/>
      </c>
      <c r="X147" s="16">
        <f>IF(OR(22&gt;Inputs!$B$5,$B147=""),"",MAX(0,W147*(1+INDEX('Annual Returns'!$B$4:$B$157,MATCH($A147+21,'Annual Returns'!$A$4:$A$157,0)))-Inputs!$B$2*Inputs!$B$3*(1+Inputs!$B$4)^21))</f>
        <v/>
      </c>
      <c r="Y147" s="16">
        <f>IF(OR(23&gt;Inputs!$B$5,$B147=""),"",MAX(0,X147*(1+INDEX('Annual Returns'!$B$4:$B$157,MATCH($A147+22,'Annual Returns'!$A$4:$A$157,0)))-Inputs!$B$2*Inputs!$B$3*(1+Inputs!$B$4)^22))</f>
        <v/>
      </c>
      <c r="Z147" s="16">
        <f>IF(OR(24&gt;Inputs!$B$5,$B147=""),"",MAX(0,Y147*(1+INDEX('Annual Returns'!$B$4:$B$157,MATCH($A147+23,'Annual Returns'!$A$4:$A$157,0)))-Inputs!$B$2*Inputs!$B$3*(1+Inputs!$B$4)^23))</f>
        <v/>
      </c>
      <c r="AA147" s="16">
        <f>IF(OR(25&gt;Inputs!$B$5,$B147=""),"",MAX(0,Z147*(1+INDEX('Annual Returns'!$B$4:$B$157,MATCH($A147+24,'Annual Returns'!$A$4:$A$157,0)))-Inputs!$B$2*Inputs!$B$3*(1+Inputs!$B$4)^24))</f>
        <v/>
      </c>
      <c r="AB147" s="16">
        <f>IF(OR(26&gt;Inputs!$B$5,$B147=""),"",MAX(0,AA147*(1+INDEX('Annual Returns'!$B$4:$B$157,MATCH($A147+25,'Annual Returns'!$A$4:$A$157,0)))-Inputs!$B$2*Inputs!$B$3*(1+Inputs!$B$4)^25))</f>
        <v/>
      </c>
      <c r="AC147" s="16">
        <f>IF(OR(27&gt;Inputs!$B$5,$B147=""),"",MAX(0,AB147*(1+INDEX('Annual Returns'!$B$4:$B$157,MATCH($A147+26,'Annual Returns'!$A$4:$A$157,0)))-Inputs!$B$2*Inputs!$B$3*(1+Inputs!$B$4)^26))</f>
        <v/>
      </c>
      <c r="AD147" s="16">
        <f>IF(OR(28&gt;Inputs!$B$5,$B147=""),"",MAX(0,AC147*(1+INDEX('Annual Returns'!$B$4:$B$157,MATCH($A147+27,'Annual Returns'!$A$4:$A$157,0)))-Inputs!$B$2*Inputs!$B$3*(1+Inputs!$B$4)^27))</f>
        <v/>
      </c>
      <c r="AE147" s="16">
        <f>IF(OR(29&gt;Inputs!$B$5,$B147=""),"",MAX(0,AD147*(1+INDEX('Annual Returns'!$B$4:$B$157,MATCH($A147+28,'Annual Returns'!$A$4:$A$157,0)))-Inputs!$B$2*Inputs!$B$3*(1+Inputs!$B$4)^28))</f>
        <v/>
      </c>
      <c r="AF147" s="16">
        <f>IF(OR(30&gt;Inputs!$B$5,$B147=""),"",MAX(0,AE147*(1+INDEX('Annual Returns'!$B$4:$B$157,MATCH($A147+29,'Annual Returns'!$A$4:$A$157,0)))-Inputs!$B$2*Inputs!$B$3*(1+Inputs!$B$4)^29))</f>
        <v/>
      </c>
      <c r="AG147" s="16">
        <f>IF(OR(31&gt;Inputs!$B$5,$B147=""),"",MAX(0,AF147*(1+INDEX('Annual Returns'!$B$4:$B$157,MATCH($A147+30,'Annual Returns'!$A$4:$A$157,0)))-Inputs!$B$2*Inputs!$B$3*(1+Inputs!$B$4)^30))</f>
        <v/>
      </c>
      <c r="AH147" s="16">
        <f>IF(OR(32&gt;Inputs!$B$5,$B147=""),"",MAX(0,AG147*(1+INDEX('Annual Returns'!$B$4:$B$157,MATCH($A147+31,'Annual Returns'!$A$4:$A$157,0)))-Inputs!$B$2*Inputs!$B$3*(1+Inputs!$B$4)^31))</f>
        <v/>
      </c>
      <c r="AI147" s="16">
        <f>IF(OR(33&gt;Inputs!$B$5,$B147=""),"",MAX(0,AH147*(1+INDEX('Annual Returns'!$B$4:$B$157,MATCH($A147+32,'Annual Returns'!$A$4:$A$157,0)))-Inputs!$B$2*Inputs!$B$3*(1+Inputs!$B$4)^32))</f>
        <v/>
      </c>
      <c r="AJ147" s="16">
        <f>IF(OR(34&gt;Inputs!$B$5,$B147=""),"",MAX(0,AI147*(1+INDEX('Annual Returns'!$B$4:$B$157,MATCH($A147+33,'Annual Returns'!$A$4:$A$157,0)))-Inputs!$B$2*Inputs!$B$3*(1+Inputs!$B$4)^33))</f>
        <v/>
      </c>
      <c r="AK147" s="16">
        <f>IF(OR(35&gt;Inputs!$B$5,$B147=""),"",MAX(0,AJ147*(1+INDEX('Annual Returns'!$B$4:$B$157,MATCH($A147+34,'Annual Returns'!$A$4:$A$157,0)))-Inputs!$B$2*Inputs!$B$3*(1+Inputs!$B$4)^34))</f>
        <v/>
      </c>
      <c r="AL147" s="16">
        <f>IF(OR(36&gt;Inputs!$B$5,$B147=""),"",MAX(0,AK147*(1+INDEX('Annual Returns'!$B$4:$B$157,MATCH($A147+35,'Annual Returns'!$A$4:$A$157,0)))-Inputs!$B$2*Inputs!$B$3*(1+Inputs!$B$4)^35))</f>
        <v/>
      </c>
      <c r="AM147" s="16">
        <f>IF(OR(37&gt;Inputs!$B$5,$B147=""),"",MAX(0,AL147*(1+INDEX('Annual Returns'!$B$4:$B$157,MATCH($A147+36,'Annual Returns'!$A$4:$A$157,0)))-Inputs!$B$2*Inputs!$B$3*(1+Inputs!$B$4)^36))</f>
        <v/>
      </c>
      <c r="AN147" s="16">
        <f>IF(OR(38&gt;Inputs!$B$5,$B147=""),"",MAX(0,AM147*(1+INDEX('Annual Returns'!$B$4:$B$157,MATCH($A147+37,'Annual Returns'!$A$4:$A$157,0)))-Inputs!$B$2*Inputs!$B$3*(1+Inputs!$B$4)^37))</f>
        <v/>
      </c>
      <c r="AO147" s="16">
        <f>IF(OR(39&gt;Inputs!$B$5,$B147=""),"",MAX(0,AN147*(1+INDEX('Annual Returns'!$B$4:$B$157,MATCH($A147+38,'Annual Returns'!$A$4:$A$157,0)))-Inputs!$B$2*Inputs!$B$3*(1+Inputs!$B$4)^38))</f>
        <v/>
      </c>
      <c r="AP147" s="16">
        <f>IF(OR(40&gt;Inputs!$B$5,$B147=""),"",MAX(0,AO147*(1+INDEX('Annual Returns'!$B$4:$B$157,MATCH($A147+39,'Annual Returns'!$A$4:$A$157,0)))-Inputs!$B$2*Inputs!$B$3*(1+Inputs!$B$4)^39))</f>
        <v/>
      </c>
      <c r="AQ147" s="16">
        <f>IF(OR(41&gt;Inputs!$B$5,$B147=""),"",MAX(0,AP147*(1+INDEX('Annual Returns'!$B$4:$B$157,MATCH($A147+40,'Annual Returns'!$A$4:$A$157,0)))-Inputs!$B$2*Inputs!$B$3*(1+Inputs!$B$4)^40))</f>
        <v/>
      </c>
      <c r="AR147" s="16">
        <f>IF(OR(42&gt;Inputs!$B$5,$B147=""),"",MAX(0,AQ147*(1+INDEX('Annual Returns'!$B$4:$B$157,MATCH($A147+41,'Annual Returns'!$A$4:$A$157,0)))-Inputs!$B$2*Inputs!$B$3*(1+Inputs!$B$4)^41))</f>
        <v/>
      </c>
      <c r="AS147" s="16">
        <f>IF(OR(43&gt;Inputs!$B$5,$B147=""),"",MAX(0,AR147*(1+INDEX('Annual Returns'!$B$4:$B$157,MATCH($A147+42,'Annual Returns'!$A$4:$A$157,0)))-Inputs!$B$2*Inputs!$B$3*(1+Inputs!$B$4)^42))</f>
        <v/>
      </c>
      <c r="AT147" s="16">
        <f>IF(OR(44&gt;Inputs!$B$5,$B147=""),"",MAX(0,AS147*(1+INDEX('Annual Returns'!$B$4:$B$157,MATCH($A147+43,'Annual Returns'!$A$4:$A$157,0)))-Inputs!$B$2*Inputs!$B$3*(1+Inputs!$B$4)^43))</f>
        <v/>
      </c>
      <c r="AU147" s="16">
        <f>IF(OR(45&gt;Inputs!$B$5,$B147=""),"",MAX(0,AT147*(1+INDEX('Annual Returns'!$B$4:$B$157,MATCH($A147+44,'Annual Returns'!$A$4:$A$157,0)))-Inputs!$B$2*Inputs!$B$3*(1+Inputs!$B$4)^44))</f>
        <v/>
      </c>
      <c r="AV147" s="16">
        <f>IF(OR(46&gt;Inputs!$B$5,$B147=""),"",MAX(0,AU147*(1+INDEX('Annual Returns'!$B$4:$B$157,MATCH($A147+45,'Annual Returns'!$A$4:$A$157,0)))-Inputs!$B$2*Inputs!$B$3*(1+Inputs!$B$4)^45))</f>
        <v/>
      </c>
      <c r="AW147" s="16">
        <f>IF(OR(47&gt;Inputs!$B$5,$B147=""),"",MAX(0,AV147*(1+INDEX('Annual Returns'!$B$4:$B$157,MATCH($A147+46,'Annual Returns'!$A$4:$A$157,0)))-Inputs!$B$2*Inputs!$B$3*(1+Inputs!$B$4)^46))</f>
        <v/>
      </c>
      <c r="AX147" s="16">
        <f>IF(OR(48&gt;Inputs!$B$5,$B147=""),"",MAX(0,AW147*(1+INDEX('Annual Returns'!$B$4:$B$157,MATCH($A147+47,'Annual Returns'!$A$4:$A$157,0)))-Inputs!$B$2*Inputs!$B$3*(1+Inputs!$B$4)^47))</f>
        <v/>
      </c>
      <c r="AY147" s="16">
        <f>IF(OR(49&gt;Inputs!$B$5,$B147=""),"",MAX(0,AX147*(1+INDEX('Annual Returns'!$B$4:$B$157,MATCH($A147+48,'Annual Returns'!$A$4:$A$157,0)))-Inputs!$B$2*Inputs!$B$3*(1+Inputs!$B$4)^48))</f>
        <v/>
      </c>
      <c r="AZ147" s="16">
        <f>IF(OR(50&gt;Inputs!$B$5,$B147=""),"",MAX(0,AY147*(1+INDEX('Annual Returns'!$B$4:$B$157,MATCH($A147+49,'Annual Returns'!$A$4:$A$157,0)))-Inputs!$B$2*Inputs!$B$3*(1+Inputs!$B$4)^49))</f>
        <v/>
      </c>
      <c r="BA147" s="16">
        <f>IF(B147="","",INDEX(C147:AZ147,Inputs!$B$5))</f>
        <v/>
      </c>
      <c r="BB147">
        <f>IF(BA147="","",IF(BA147&gt;0,1,0))</f>
        <v/>
      </c>
      <c r="BC147">
        <f>IF(BB147="","",IF(BB147=1,"",MATCH(0,C147:AZ147,0)))</f>
        <v/>
      </c>
    </row>
    <row r="148">
      <c r="A148" t="n">
        <v>2016</v>
      </c>
      <c r="B148" s="16">
        <f>IF(OR($A148+Inputs!$B$5-1&gt;Inputs!$B$7,Inputs!$B$5&gt;50),"",Inputs!$B$2)</f>
        <v/>
      </c>
      <c r="C148" s="16">
        <f>IF(OR(1&gt;Inputs!$B$5,$B148=""),"",MAX(0,B148*(1+INDEX('Annual Returns'!$B$4:$B$157,MATCH($A148+0,'Annual Returns'!$A$4:$A$157,0)))-Inputs!$B$2*Inputs!$B$3*(1+Inputs!$B$4)^0))</f>
        <v/>
      </c>
      <c r="D148" s="16">
        <f>IF(OR(2&gt;Inputs!$B$5,$B148=""),"",MAX(0,C148*(1+INDEX('Annual Returns'!$B$4:$B$157,MATCH($A148+1,'Annual Returns'!$A$4:$A$157,0)))-Inputs!$B$2*Inputs!$B$3*(1+Inputs!$B$4)^1))</f>
        <v/>
      </c>
      <c r="E148" s="16">
        <f>IF(OR(3&gt;Inputs!$B$5,$B148=""),"",MAX(0,D148*(1+INDEX('Annual Returns'!$B$4:$B$157,MATCH($A148+2,'Annual Returns'!$A$4:$A$157,0)))-Inputs!$B$2*Inputs!$B$3*(1+Inputs!$B$4)^2))</f>
        <v/>
      </c>
      <c r="F148" s="16">
        <f>IF(OR(4&gt;Inputs!$B$5,$B148=""),"",MAX(0,E148*(1+INDEX('Annual Returns'!$B$4:$B$157,MATCH($A148+3,'Annual Returns'!$A$4:$A$157,0)))-Inputs!$B$2*Inputs!$B$3*(1+Inputs!$B$4)^3))</f>
        <v/>
      </c>
      <c r="G148" s="16">
        <f>IF(OR(5&gt;Inputs!$B$5,$B148=""),"",MAX(0,F148*(1+INDEX('Annual Returns'!$B$4:$B$157,MATCH($A148+4,'Annual Returns'!$A$4:$A$157,0)))-Inputs!$B$2*Inputs!$B$3*(1+Inputs!$B$4)^4))</f>
        <v/>
      </c>
      <c r="H148" s="16">
        <f>IF(OR(6&gt;Inputs!$B$5,$B148=""),"",MAX(0,G148*(1+INDEX('Annual Returns'!$B$4:$B$157,MATCH($A148+5,'Annual Returns'!$A$4:$A$157,0)))-Inputs!$B$2*Inputs!$B$3*(1+Inputs!$B$4)^5))</f>
        <v/>
      </c>
      <c r="I148" s="16">
        <f>IF(OR(7&gt;Inputs!$B$5,$B148=""),"",MAX(0,H148*(1+INDEX('Annual Returns'!$B$4:$B$157,MATCH($A148+6,'Annual Returns'!$A$4:$A$157,0)))-Inputs!$B$2*Inputs!$B$3*(1+Inputs!$B$4)^6))</f>
        <v/>
      </c>
      <c r="J148" s="16">
        <f>IF(OR(8&gt;Inputs!$B$5,$B148=""),"",MAX(0,I148*(1+INDEX('Annual Returns'!$B$4:$B$157,MATCH($A148+7,'Annual Returns'!$A$4:$A$157,0)))-Inputs!$B$2*Inputs!$B$3*(1+Inputs!$B$4)^7))</f>
        <v/>
      </c>
      <c r="K148" s="16">
        <f>IF(OR(9&gt;Inputs!$B$5,$B148=""),"",MAX(0,J148*(1+INDEX('Annual Returns'!$B$4:$B$157,MATCH($A148+8,'Annual Returns'!$A$4:$A$157,0)))-Inputs!$B$2*Inputs!$B$3*(1+Inputs!$B$4)^8))</f>
        <v/>
      </c>
      <c r="L148" s="16">
        <f>IF(OR(10&gt;Inputs!$B$5,$B148=""),"",MAX(0,K148*(1+INDEX('Annual Returns'!$B$4:$B$157,MATCH($A148+9,'Annual Returns'!$A$4:$A$157,0)))-Inputs!$B$2*Inputs!$B$3*(1+Inputs!$B$4)^9))</f>
        <v/>
      </c>
      <c r="M148" s="16">
        <f>IF(OR(11&gt;Inputs!$B$5,$B148=""),"",MAX(0,L148*(1+INDEX('Annual Returns'!$B$4:$B$157,MATCH($A148+10,'Annual Returns'!$A$4:$A$157,0)))-Inputs!$B$2*Inputs!$B$3*(1+Inputs!$B$4)^10))</f>
        <v/>
      </c>
      <c r="N148" s="16">
        <f>IF(OR(12&gt;Inputs!$B$5,$B148=""),"",MAX(0,M148*(1+INDEX('Annual Returns'!$B$4:$B$157,MATCH($A148+11,'Annual Returns'!$A$4:$A$157,0)))-Inputs!$B$2*Inputs!$B$3*(1+Inputs!$B$4)^11))</f>
        <v/>
      </c>
      <c r="O148" s="16">
        <f>IF(OR(13&gt;Inputs!$B$5,$B148=""),"",MAX(0,N148*(1+INDEX('Annual Returns'!$B$4:$B$157,MATCH($A148+12,'Annual Returns'!$A$4:$A$157,0)))-Inputs!$B$2*Inputs!$B$3*(1+Inputs!$B$4)^12))</f>
        <v/>
      </c>
      <c r="P148" s="16">
        <f>IF(OR(14&gt;Inputs!$B$5,$B148=""),"",MAX(0,O148*(1+INDEX('Annual Returns'!$B$4:$B$157,MATCH($A148+13,'Annual Returns'!$A$4:$A$157,0)))-Inputs!$B$2*Inputs!$B$3*(1+Inputs!$B$4)^13))</f>
        <v/>
      </c>
      <c r="Q148" s="16">
        <f>IF(OR(15&gt;Inputs!$B$5,$B148=""),"",MAX(0,P148*(1+INDEX('Annual Returns'!$B$4:$B$157,MATCH($A148+14,'Annual Returns'!$A$4:$A$157,0)))-Inputs!$B$2*Inputs!$B$3*(1+Inputs!$B$4)^14))</f>
        <v/>
      </c>
      <c r="R148" s="16">
        <f>IF(OR(16&gt;Inputs!$B$5,$B148=""),"",MAX(0,Q148*(1+INDEX('Annual Returns'!$B$4:$B$157,MATCH($A148+15,'Annual Returns'!$A$4:$A$157,0)))-Inputs!$B$2*Inputs!$B$3*(1+Inputs!$B$4)^15))</f>
        <v/>
      </c>
      <c r="S148" s="16">
        <f>IF(OR(17&gt;Inputs!$B$5,$B148=""),"",MAX(0,R148*(1+INDEX('Annual Returns'!$B$4:$B$157,MATCH($A148+16,'Annual Returns'!$A$4:$A$157,0)))-Inputs!$B$2*Inputs!$B$3*(1+Inputs!$B$4)^16))</f>
        <v/>
      </c>
      <c r="T148" s="16">
        <f>IF(OR(18&gt;Inputs!$B$5,$B148=""),"",MAX(0,S148*(1+INDEX('Annual Returns'!$B$4:$B$157,MATCH($A148+17,'Annual Returns'!$A$4:$A$157,0)))-Inputs!$B$2*Inputs!$B$3*(1+Inputs!$B$4)^17))</f>
        <v/>
      </c>
      <c r="U148" s="16">
        <f>IF(OR(19&gt;Inputs!$B$5,$B148=""),"",MAX(0,T148*(1+INDEX('Annual Returns'!$B$4:$B$157,MATCH($A148+18,'Annual Returns'!$A$4:$A$157,0)))-Inputs!$B$2*Inputs!$B$3*(1+Inputs!$B$4)^18))</f>
        <v/>
      </c>
      <c r="V148" s="16">
        <f>IF(OR(20&gt;Inputs!$B$5,$B148=""),"",MAX(0,U148*(1+INDEX('Annual Returns'!$B$4:$B$157,MATCH($A148+19,'Annual Returns'!$A$4:$A$157,0)))-Inputs!$B$2*Inputs!$B$3*(1+Inputs!$B$4)^19))</f>
        <v/>
      </c>
      <c r="W148" s="16">
        <f>IF(OR(21&gt;Inputs!$B$5,$B148=""),"",MAX(0,V148*(1+INDEX('Annual Returns'!$B$4:$B$157,MATCH($A148+20,'Annual Returns'!$A$4:$A$157,0)))-Inputs!$B$2*Inputs!$B$3*(1+Inputs!$B$4)^20))</f>
        <v/>
      </c>
      <c r="X148" s="16">
        <f>IF(OR(22&gt;Inputs!$B$5,$B148=""),"",MAX(0,W148*(1+INDEX('Annual Returns'!$B$4:$B$157,MATCH($A148+21,'Annual Returns'!$A$4:$A$157,0)))-Inputs!$B$2*Inputs!$B$3*(1+Inputs!$B$4)^21))</f>
        <v/>
      </c>
      <c r="Y148" s="16">
        <f>IF(OR(23&gt;Inputs!$B$5,$B148=""),"",MAX(0,X148*(1+INDEX('Annual Returns'!$B$4:$B$157,MATCH($A148+22,'Annual Returns'!$A$4:$A$157,0)))-Inputs!$B$2*Inputs!$B$3*(1+Inputs!$B$4)^22))</f>
        <v/>
      </c>
      <c r="Z148" s="16">
        <f>IF(OR(24&gt;Inputs!$B$5,$B148=""),"",MAX(0,Y148*(1+INDEX('Annual Returns'!$B$4:$B$157,MATCH($A148+23,'Annual Returns'!$A$4:$A$157,0)))-Inputs!$B$2*Inputs!$B$3*(1+Inputs!$B$4)^23))</f>
        <v/>
      </c>
      <c r="AA148" s="16">
        <f>IF(OR(25&gt;Inputs!$B$5,$B148=""),"",MAX(0,Z148*(1+INDEX('Annual Returns'!$B$4:$B$157,MATCH($A148+24,'Annual Returns'!$A$4:$A$157,0)))-Inputs!$B$2*Inputs!$B$3*(1+Inputs!$B$4)^24))</f>
        <v/>
      </c>
      <c r="AB148" s="16">
        <f>IF(OR(26&gt;Inputs!$B$5,$B148=""),"",MAX(0,AA148*(1+INDEX('Annual Returns'!$B$4:$B$157,MATCH($A148+25,'Annual Returns'!$A$4:$A$157,0)))-Inputs!$B$2*Inputs!$B$3*(1+Inputs!$B$4)^25))</f>
        <v/>
      </c>
      <c r="AC148" s="16">
        <f>IF(OR(27&gt;Inputs!$B$5,$B148=""),"",MAX(0,AB148*(1+INDEX('Annual Returns'!$B$4:$B$157,MATCH($A148+26,'Annual Returns'!$A$4:$A$157,0)))-Inputs!$B$2*Inputs!$B$3*(1+Inputs!$B$4)^26))</f>
        <v/>
      </c>
      <c r="AD148" s="16">
        <f>IF(OR(28&gt;Inputs!$B$5,$B148=""),"",MAX(0,AC148*(1+INDEX('Annual Returns'!$B$4:$B$157,MATCH($A148+27,'Annual Returns'!$A$4:$A$157,0)))-Inputs!$B$2*Inputs!$B$3*(1+Inputs!$B$4)^27))</f>
        <v/>
      </c>
      <c r="AE148" s="16">
        <f>IF(OR(29&gt;Inputs!$B$5,$B148=""),"",MAX(0,AD148*(1+INDEX('Annual Returns'!$B$4:$B$157,MATCH($A148+28,'Annual Returns'!$A$4:$A$157,0)))-Inputs!$B$2*Inputs!$B$3*(1+Inputs!$B$4)^28))</f>
        <v/>
      </c>
      <c r="AF148" s="16">
        <f>IF(OR(30&gt;Inputs!$B$5,$B148=""),"",MAX(0,AE148*(1+INDEX('Annual Returns'!$B$4:$B$157,MATCH($A148+29,'Annual Returns'!$A$4:$A$157,0)))-Inputs!$B$2*Inputs!$B$3*(1+Inputs!$B$4)^29))</f>
        <v/>
      </c>
      <c r="AG148" s="16">
        <f>IF(OR(31&gt;Inputs!$B$5,$B148=""),"",MAX(0,AF148*(1+INDEX('Annual Returns'!$B$4:$B$157,MATCH($A148+30,'Annual Returns'!$A$4:$A$157,0)))-Inputs!$B$2*Inputs!$B$3*(1+Inputs!$B$4)^30))</f>
        <v/>
      </c>
      <c r="AH148" s="16">
        <f>IF(OR(32&gt;Inputs!$B$5,$B148=""),"",MAX(0,AG148*(1+INDEX('Annual Returns'!$B$4:$B$157,MATCH($A148+31,'Annual Returns'!$A$4:$A$157,0)))-Inputs!$B$2*Inputs!$B$3*(1+Inputs!$B$4)^31))</f>
        <v/>
      </c>
      <c r="AI148" s="16">
        <f>IF(OR(33&gt;Inputs!$B$5,$B148=""),"",MAX(0,AH148*(1+INDEX('Annual Returns'!$B$4:$B$157,MATCH($A148+32,'Annual Returns'!$A$4:$A$157,0)))-Inputs!$B$2*Inputs!$B$3*(1+Inputs!$B$4)^32))</f>
        <v/>
      </c>
      <c r="AJ148" s="16">
        <f>IF(OR(34&gt;Inputs!$B$5,$B148=""),"",MAX(0,AI148*(1+INDEX('Annual Returns'!$B$4:$B$157,MATCH($A148+33,'Annual Returns'!$A$4:$A$157,0)))-Inputs!$B$2*Inputs!$B$3*(1+Inputs!$B$4)^33))</f>
        <v/>
      </c>
      <c r="AK148" s="16">
        <f>IF(OR(35&gt;Inputs!$B$5,$B148=""),"",MAX(0,AJ148*(1+INDEX('Annual Returns'!$B$4:$B$157,MATCH($A148+34,'Annual Returns'!$A$4:$A$157,0)))-Inputs!$B$2*Inputs!$B$3*(1+Inputs!$B$4)^34))</f>
        <v/>
      </c>
      <c r="AL148" s="16">
        <f>IF(OR(36&gt;Inputs!$B$5,$B148=""),"",MAX(0,AK148*(1+INDEX('Annual Returns'!$B$4:$B$157,MATCH($A148+35,'Annual Returns'!$A$4:$A$157,0)))-Inputs!$B$2*Inputs!$B$3*(1+Inputs!$B$4)^35))</f>
        <v/>
      </c>
      <c r="AM148" s="16">
        <f>IF(OR(37&gt;Inputs!$B$5,$B148=""),"",MAX(0,AL148*(1+INDEX('Annual Returns'!$B$4:$B$157,MATCH($A148+36,'Annual Returns'!$A$4:$A$157,0)))-Inputs!$B$2*Inputs!$B$3*(1+Inputs!$B$4)^36))</f>
        <v/>
      </c>
      <c r="AN148" s="16">
        <f>IF(OR(38&gt;Inputs!$B$5,$B148=""),"",MAX(0,AM148*(1+INDEX('Annual Returns'!$B$4:$B$157,MATCH($A148+37,'Annual Returns'!$A$4:$A$157,0)))-Inputs!$B$2*Inputs!$B$3*(1+Inputs!$B$4)^37))</f>
        <v/>
      </c>
      <c r="AO148" s="16">
        <f>IF(OR(39&gt;Inputs!$B$5,$B148=""),"",MAX(0,AN148*(1+INDEX('Annual Returns'!$B$4:$B$157,MATCH($A148+38,'Annual Returns'!$A$4:$A$157,0)))-Inputs!$B$2*Inputs!$B$3*(1+Inputs!$B$4)^38))</f>
        <v/>
      </c>
      <c r="AP148" s="16">
        <f>IF(OR(40&gt;Inputs!$B$5,$B148=""),"",MAX(0,AO148*(1+INDEX('Annual Returns'!$B$4:$B$157,MATCH($A148+39,'Annual Returns'!$A$4:$A$157,0)))-Inputs!$B$2*Inputs!$B$3*(1+Inputs!$B$4)^39))</f>
        <v/>
      </c>
      <c r="AQ148" s="16">
        <f>IF(OR(41&gt;Inputs!$B$5,$B148=""),"",MAX(0,AP148*(1+INDEX('Annual Returns'!$B$4:$B$157,MATCH($A148+40,'Annual Returns'!$A$4:$A$157,0)))-Inputs!$B$2*Inputs!$B$3*(1+Inputs!$B$4)^40))</f>
        <v/>
      </c>
      <c r="AR148" s="16">
        <f>IF(OR(42&gt;Inputs!$B$5,$B148=""),"",MAX(0,AQ148*(1+INDEX('Annual Returns'!$B$4:$B$157,MATCH($A148+41,'Annual Returns'!$A$4:$A$157,0)))-Inputs!$B$2*Inputs!$B$3*(1+Inputs!$B$4)^41))</f>
        <v/>
      </c>
      <c r="AS148" s="16">
        <f>IF(OR(43&gt;Inputs!$B$5,$B148=""),"",MAX(0,AR148*(1+INDEX('Annual Returns'!$B$4:$B$157,MATCH($A148+42,'Annual Returns'!$A$4:$A$157,0)))-Inputs!$B$2*Inputs!$B$3*(1+Inputs!$B$4)^42))</f>
        <v/>
      </c>
      <c r="AT148" s="16">
        <f>IF(OR(44&gt;Inputs!$B$5,$B148=""),"",MAX(0,AS148*(1+INDEX('Annual Returns'!$B$4:$B$157,MATCH($A148+43,'Annual Returns'!$A$4:$A$157,0)))-Inputs!$B$2*Inputs!$B$3*(1+Inputs!$B$4)^43))</f>
        <v/>
      </c>
      <c r="AU148" s="16">
        <f>IF(OR(45&gt;Inputs!$B$5,$B148=""),"",MAX(0,AT148*(1+INDEX('Annual Returns'!$B$4:$B$157,MATCH($A148+44,'Annual Returns'!$A$4:$A$157,0)))-Inputs!$B$2*Inputs!$B$3*(1+Inputs!$B$4)^44))</f>
        <v/>
      </c>
      <c r="AV148" s="16">
        <f>IF(OR(46&gt;Inputs!$B$5,$B148=""),"",MAX(0,AU148*(1+INDEX('Annual Returns'!$B$4:$B$157,MATCH($A148+45,'Annual Returns'!$A$4:$A$157,0)))-Inputs!$B$2*Inputs!$B$3*(1+Inputs!$B$4)^45))</f>
        <v/>
      </c>
      <c r="AW148" s="16">
        <f>IF(OR(47&gt;Inputs!$B$5,$B148=""),"",MAX(0,AV148*(1+INDEX('Annual Returns'!$B$4:$B$157,MATCH($A148+46,'Annual Returns'!$A$4:$A$157,0)))-Inputs!$B$2*Inputs!$B$3*(1+Inputs!$B$4)^46))</f>
        <v/>
      </c>
      <c r="AX148" s="16">
        <f>IF(OR(48&gt;Inputs!$B$5,$B148=""),"",MAX(0,AW148*(1+INDEX('Annual Returns'!$B$4:$B$157,MATCH($A148+47,'Annual Returns'!$A$4:$A$157,0)))-Inputs!$B$2*Inputs!$B$3*(1+Inputs!$B$4)^47))</f>
        <v/>
      </c>
      <c r="AY148" s="16">
        <f>IF(OR(49&gt;Inputs!$B$5,$B148=""),"",MAX(0,AX148*(1+INDEX('Annual Returns'!$B$4:$B$157,MATCH($A148+48,'Annual Returns'!$A$4:$A$157,0)))-Inputs!$B$2*Inputs!$B$3*(1+Inputs!$B$4)^48))</f>
        <v/>
      </c>
      <c r="AZ148" s="16">
        <f>IF(OR(50&gt;Inputs!$B$5,$B148=""),"",MAX(0,AY148*(1+INDEX('Annual Returns'!$B$4:$B$157,MATCH($A148+49,'Annual Returns'!$A$4:$A$157,0)))-Inputs!$B$2*Inputs!$B$3*(1+Inputs!$B$4)^49))</f>
        <v/>
      </c>
      <c r="BA148" s="16">
        <f>IF(B148="","",INDEX(C148:AZ148,Inputs!$B$5))</f>
        <v/>
      </c>
      <c r="BB148">
        <f>IF(BA148="","",IF(BA148&gt;0,1,0))</f>
        <v/>
      </c>
      <c r="BC148">
        <f>IF(BB148="","",IF(BB148=1,"",MATCH(0,C148:AZ148,0)))</f>
        <v/>
      </c>
    </row>
    <row r="149">
      <c r="A149" t="n">
        <v>2017</v>
      </c>
      <c r="B149" s="16">
        <f>IF(OR($A149+Inputs!$B$5-1&gt;Inputs!$B$7,Inputs!$B$5&gt;50),"",Inputs!$B$2)</f>
        <v/>
      </c>
      <c r="C149" s="16">
        <f>IF(OR(1&gt;Inputs!$B$5,$B149=""),"",MAX(0,B149*(1+INDEX('Annual Returns'!$B$4:$B$157,MATCH($A149+0,'Annual Returns'!$A$4:$A$157,0)))-Inputs!$B$2*Inputs!$B$3*(1+Inputs!$B$4)^0))</f>
        <v/>
      </c>
      <c r="D149" s="16">
        <f>IF(OR(2&gt;Inputs!$B$5,$B149=""),"",MAX(0,C149*(1+INDEX('Annual Returns'!$B$4:$B$157,MATCH($A149+1,'Annual Returns'!$A$4:$A$157,0)))-Inputs!$B$2*Inputs!$B$3*(1+Inputs!$B$4)^1))</f>
        <v/>
      </c>
      <c r="E149" s="16">
        <f>IF(OR(3&gt;Inputs!$B$5,$B149=""),"",MAX(0,D149*(1+INDEX('Annual Returns'!$B$4:$B$157,MATCH($A149+2,'Annual Returns'!$A$4:$A$157,0)))-Inputs!$B$2*Inputs!$B$3*(1+Inputs!$B$4)^2))</f>
        <v/>
      </c>
      <c r="F149" s="16">
        <f>IF(OR(4&gt;Inputs!$B$5,$B149=""),"",MAX(0,E149*(1+INDEX('Annual Returns'!$B$4:$B$157,MATCH($A149+3,'Annual Returns'!$A$4:$A$157,0)))-Inputs!$B$2*Inputs!$B$3*(1+Inputs!$B$4)^3))</f>
        <v/>
      </c>
      <c r="G149" s="16">
        <f>IF(OR(5&gt;Inputs!$B$5,$B149=""),"",MAX(0,F149*(1+INDEX('Annual Returns'!$B$4:$B$157,MATCH($A149+4,'Annual Returns'!$A$4:$A$157,0)))-Inputs!$B$2*Inputs!$B$3*(1+Inputs!$B$4)^4))</f>
        <v/>
      </c>
      <c r="H149" s="16">
        <f>IF(OR(6&gt;Inputs!$B$5,$B149=""),"",MAX(0,G149*(1+INDEX('Annual Returns'!$B$4:$B$157,MATCH($A149+5,'Annual Returns'!$A$4:$A$157,0)))-Inputs!$B$2*Inputs!$B$3*(1+Inputs!$B$4)^5))</f>
        <v/>
      </c>
      <c r="I149" s="16">
        <f>IF(OR(7&gt;Inputs!$B$5,$B149=""),"",MAX(0,H149*(1+INDEX('Annual Returns'!$B$4:$B$157,MATCH($A149+6,'Annual Returns'!$A$4:$A$157,0)))-Inputs!$B$2*Inputs!$B$3*(1+Inputs!$B$4)^6))</f>
        <v/>
      </c>
      <c r="J149" s="16">
        <f>IF(OR(8&gt;Inputs!$B$5,$B149=""),"",MAX(0,I149*(1+INDEX('Annual Returns'!$B$4:$B$157,MATCH($A149+7,'Annual Returns'!$A$4:$A$157,0)))-Inputs!$B$2*Inputs!$B$3*(1+Inputs!$B$4)^7))</f>
        <v/>
      </c>
      <c r="K149" s="16">
        <f>IF(OR(9&gt;Inputs!$B$5,$B149=""),"",MAX(0,J149*(1+INDEX('Annual Returns'!$B$4:$B$157,MATCH($A149+8,'Annual Returns'!$A$4:$A$157,0)))-Inputs!$B$2*Inputs!$B$3*(1+Inputs!$B$4)^8))</f>
        <v/>
      </c>
      <c r="L149" s="16">
        <f>IF(OR(10&gt;Inputs!$B$5,$B149=""),"",MAX(0,K149*(1+INDEX('Annual Returns'!$B$4:$B$157,MATCH($A149+9,'Annual Returns'!$A$4:$A$157,0)))-Inputs!$B$2*Inputs!$B$3*(1+Inputs!$B$4)^9))</f>
        <v/>
      </c>
      <c r="M149" s="16">
        <f>IF(OR(11&gt;Inputs!$B$5,$B149=""),"",MAX(0,L149*(1+INDEX('Annual Returns'!$B$4:$B$157,MATCH($A149+10,'Annual Returns'!$A$4:$A$157,0)))-Inputs!$B$2*Inputs!$B$3*(1+Inputs!$B$4)^10))</f>
        <v/>
      </c>
      <c r="N149" s="16">
        <f>IF(OR(12&gt;Inputs!$B$5,$B149=""),"",MAX(0,M149*(1+INDEX('Annual Returns'!$B$4:$B$157,MATCH($A149+11,'Annual Returns'!$A$4:$A$157,0)))-Inputs!$B$2*Inputs!$B$3*(1+Inputs!$B$4)^11))</f>
        <v/>
      </c>
      <c r="O149" s="16">
        <f>IF(OR(13&gt;Inputs!$B$5,$B149=""),"",MAX(0,N149*(1+INDEX('Annual Returns'!$B$4:$B$157,MATCH($A149+12,'Annual Returns'!$A$4:$A$157,0)))-Inputs!$B$2*Inputs!$B$3*(1+Inputs!$B$4)^12))</f>
        <v/>
      </c>
      <c r="P149" s="16">
        <f>IF(OR(14&gt;Inputs!$B$5,$B149=""),"",MAX(0,O149*(1+INDEX('Annual Returns'!$B$4:$B$157,MATCH($A149+13,'Annual Returns'!$A$4:$A$157,0)))-Inputs!$B$2*Inputs!$B$3*(1+Inputs!$B$4)^13))</f>
        <v/>
      </c>
      <c r="Q149" s="16">
        <f>IF(OR(15&gt;Inputs!$B$5,$B149=""),"",MAX(0,P149*(1+INDEX('Annual Returns'!$B$4:$B$157,MATCH($A149+14,'Annual Returns'!$A$4:$A$157,0)))-Inputs!$B$2*Inputs!$B$3*(1+Inputs!$B$4)^14))</f>
        <v/>
      </c>
      <c r="R149" s="16">
        <f>IF(OR(16&gt;Inputs!$B$5,$B149=""),"",MAX(0,Q149*(1+INDEX('Annual Returns'!$B$4:$B$157,MATCH($A149+15,'Annual Returns'!$A$4:$A$157,0)))-Inputs!$B$2*Inputs!$B$3*(1+Inputs!$B$4)^15))</f>
        <v/>
      </c>
      <c r="S149" s="16">
        <f>IF(OR(17&gt;Inputs!$B$5,$B149=""),"",MAX(0,R149*(1+INDEX('Annual Returns'!$B$4:$B$157,MATCH($A149+16,'Annual Returns'!$A$4:$A$157,0)))-Inputs!$B$2*Inputs!$B$3*(1+Inputs!$B$4)^16))</f>
        <v/>
      </c>
      <c r="T149" s="16">
        <f>IF(OR(18&gt;Inputs!$B$5,$B149=""),"",MAX(0,S149*(1+INDEX('Annual Returns'!$B$4:$B$157,MATCH($A149+17,'Annual Returns'!$A$4:$A$157,0)))-Inputs!$B$2*Inputs!$B$3*(1+Inputs!$B$4)^17))</f>
        <v/>
      </c>
      <c r="U149" s="16">
        <f>IF(OR(19&gt;Inputs!$B$5,$B149=""),"",MAX(0,T149*(1+INDEX('Annual Returns'!$B$4:$B$157,MATCH($A149+18,'Annual Returns'!$A$4:$A$157,0)))-Inputs!$B$2*Inputs!$B$3*(1+Inputs!$B$4)^18))</f>
        <v/>
      </c>
      <c r="V149" s="16">
        <f>IF(OR(20&gt;Inputs!$B$5,$B149=""),"",MAX(0,U149*(1+INDEX('Annual Returns'!$B$4:$B$157,MATCH($A149+19,'Annual Returns'!$A$4:$A$157,0)))-Inputs!$B$2*Inputs!$B$3*(1+Inputs!$B$4)^19))</f>
        <v/>
      </c>
      <c r="W149" s="16">
        <f>IF(OR(21&gt;Inputs!$B$5,$B149=""),"",MAX(0,V149*(1+INDEX('Annual Returns'!$B$4:$B$157,MATCH($A149+20,'Annual Returns'!$A$4:$A$157,0)))-Inputs!$B$2*Inputs!$B$3*(1+Inputs!$B$4)^20))</f>
        <v/>
      </c>
      <c r="X149" s="16">
        <f>IF(OR(22&gt;Inputs!$B$5,$B149=""),"",MAX(0,W149*(1+INDEX('Annual Returns'!$B$4:$B$157,MATCH($A149+21,'Annual Returns'!$A$4:$A$157,0)))-Inputs!$B$2*Inputs!$B$3*(1+Inputs!$B$4)^21))</f>
        <v/>
      </c>
      <c r="Y149" s="16">
        <f>IF(OR(23&gt;Inputs!$B$5,$B149=""),"",MAX(0,X149*(1+INDEX('Annual Returns'!$B$4:$B$157,MATCH($A149+22,'Annual Returns'!$A$4:$A$157,0)))-Inputs!$B$2*Inputs!$B$3*(1+Inputs!$B$4)^22))</f>
        <v/>
      </c>
      <c r="Z149" s="16">
        <f>IF(OR(24&gt;Inputs!$B$5,$B149=""),"",MAX(0,Y149*(1+INDEX('Annual Returns'!$B$4:$B$157,MATCH($A149+23,'Annual Returns'!$A$4:$A$157,0)))-Inputs!$B$2*Inputs!$B$3*(1+Inputs!$B$4)^23))</f>
        <v/>
      </c>
      <c r="AA149" s="16">
        <f>IF(OR(25&gt;Inputs!$B$5,$B149=""),"",MAX(0,Z149*(1+INDEX('Annual Returns'!$B$4:$B$157,MATCH($A149+24,'Annual Returns'!$A$4:$A$157,0)))-Inputs!$B$2*Inputs!$B$3*(1+Inputs!$B$4)^24))</f>
        <v/>
      </c>
      <c r="AB149" s="16">
        <f>IF(OR(26&gt;Inputs!$B$5,$B149=""),"",MAX(0,AA149*(1+INDEX('Annual Returns'!$B$4:$B$157,MATCH($A149+25,'Annual Returns'!$A$4:$A$157,0)))-Inputs!$B$2*Inputs!$B$3*(1+Inputs!$B$4)^25))</f>
        <v/>
      </c>
      <c r="AC149" s="16">
        <f>IF(OR(27&gt;Inputs!$B$5,$B149=""),"",MAX(0,AB149*(1+INDEX('Annual Returns'!$B$4:$B$157,MATCH($A149+26,'Annual Returns'!$A$4:$A$157,0)))-Inputs!$B$2*Inputs!$B$3*(1+Inputs!$B$4)^26))</f>
        <v/>
      </c>
      <c r="AD149" s="16">
        <f>IF(OR(28&gt;Inputs!$B$5,$B149=""),"",MAX(0,AC149*(1+INDEX('Annual Returns'!$B$4:$B$157,MATCH($A149+27,'Annual Returns'!$A$4:$A$157,0)))-Inputs!$B$2*Inputs!$B$3*(1+Inputs!$B$4)^27))</f>
        <v/>
      </c>
      <c r="AE149" s="16">
        <f>IF(OR(29&gt;Inputs!$B$5,$B149=""),"",MAX(0,AD149*(1+INDEX('Annual Returns'!$B$4:$B$157,MATCH($A149+28,'Annual Returns'!$A$4:$A$157,0)))-Inputs!$B$2*Inputs!$B$3*(1+Inputs!$B$4)^28))</f>
        <v/>
      </c>
      <c r="AF149" s="16">
        <f>IF(OR(30&gt;Inputs!$B$5,$B149=""),"",MAX(0,AE149*(1+INDEX('Annual Returns'!$B$4:$B$157,MATCH($A149+29,'Annual Returns'!$A$4:$A$157,0)))-Inputs!$B$2*Inputs!$B$3*(1+Inputs!$B$4)^29))</f>
        <v/>
      </c>
      <c r="AG149" s="16">
        <f>IF(OR(31&gt;Inputs!$B$5,$B149=""),"",MAX(0,AF149*(1+INDEX('Annual Returns'!$B$4:$B$157,MATCH($A149+30,'Annual Returns'!$A$4:$A$157,0)))-Inputs!$B$2*Inputs!$B$3*(1+Inputs!$B$4)^30))</f>
        <v/>
      </c>
      <c r="AH149" s="16">
        <f>IF(OR(32&gt;Inputs!$B$5,$B149=""),"",MAX(0,AG149*(1+INDEX('Annual Returns'!$B$4:$B$157,MATCH($A149+31,'Annual Returns'!$A$4:$A$157,0)))-Inputs!$B$2*Inputs!$B$3*(1+Inputs!$B$4)^31))</f>
        <v/>
      </c>
      <c r="AI149" s="16">
        <f>IF(OR(33&gt;Inputs!$B$5,$B149=""),"",MAX(0,AH149*(1+INDEX('Annual Returns'!$B$4:$B$157,MATCH($A149+32,'Annual Returns'!$A$4:$A$157,0)))-Inputs!$B$2*Inputs!$B$3*(1+Inputs!$B$4)^32))</f>
        <v/>
      </c>
      <c r="AJ149" s="16">
        <f>IF(OR(34&gt;Inputs!$B$5,$B149=""),"",MAX(0,AI149*(1+INDEX('Annual Returns'!$B$4:$B$157,MATCH($A149+33,'Annual Returns'!$A$4:$A$157,0)))-Inputs!$B$2*Inputs!$B$3*(1+Inputs!$B$4)^33))</f>
        <v/>
      </c>
      <c r="AK149" s="16">
        <f>IF(OR(35&gt;Inputs!$B$5,$B149=""),"",MAX(0,AJ149*(1+INDEX('Annual Returns'!$B$4:$B$157,MATCH($A149+34,'Annual Returns'!$A$4:$A$157,0)))-Inputs!$B$2*Inputs!$B$3*(1+Inputs!$B$4)^34))</f>
        <v/>
      </c>
      <c r="AL149" s="16">
        <f>IF(OR(36&gt;Inputs!$B$5,$B149=""),"",MAX(0,AK149*(1+INDEX('Annual Returns'!$B$4:$B$157,MATCH($A149+35,'Annual Returns'!$A$4:$A$157,0)))-Inputs!$B$2*Inputs!$B$3*(1+Inputs!$B$4)^35))</f>
        <v/>
      </c>
      <c r="AM149" s="16">
        <f>IF(OR(37&gt;Inputs!$B$5,$B149=""),"",MAX(0,AL149*(1+INDEX('Annual Returns'!$B$4:$B$157,MATCH($A149+36,'Annual Returns'!$A$4:$A$157,0)))-Inputs!$B$2*Inputs!$B$3*(1+Inputs!$B$4)^36))</f>
        <v/>
      </c>
      <c r="AN149" s="16">
        <f>IF(OR(38&gt;Inputs!$B$5,$B149=""),"",MAX(0,AM149*(1+INDEX('Annual Returns'!$B$4:$B$157,MATCH($A149+37,'Annual Returns'!$A$4:$A$157,0)))-Inputs!$B$2*Inputs!$B$3*(1+Inputs!$B$4)^37))</f>
        <v/>
      </c>
      <c r="AO149" s="16">
        <f>IF(OR(39&gt;Inputs!$B$5,$B149=""),"",MAX(0,AN149*(1+INDEX('Annual Returns'!$B$4:$B$157,MATCH($A149+38,'Annual Returns'!$A$4:$A$157,0)))-Inputs!$B$2*Inputs!$B$3*(1+Inputs!$B$4)^38))</f>
        <v/>
      </c>
      <c r="AP149" s="16">
        <f>IF(OR(40&gt;Inputs!$B$5,$B149=""),"",MAX(0,AO149*(1+INDEX('Annual Returns'!$B$4:$B$157,MATCH($A149+39,'Annual Returns'!$A$4:$A$157,0)))-Inputs!$B$2*Inputs!$B$3*(1+Inputs!$B$4)^39))</f>
        <v/>
      </c>
      <c r="AQ149" s="16">
        <f>IF(OR(41&gt;Inputs!$B$5,$B149=""),"",MAX(0,AP149*(1+INDEX('Annual Returns'!$B$4:$B$157,MATCH($A149+40,'Annual Returns'!$A$4:$A$157,0)))-Inputs!$B$2*Inputs!$B$3*(1+Inputs!$B$4)^40))</f>
        <v/>
      </c>
      <c r="AR149" s="16">
        <f>IF(OR(42&gt;Inputs!$B$5,$B149=""),"",MAX(0,AQ149*(1+INDEX('Annual Returns'!$B$4:$B$157,MATCH($A149+41,'Annual Returns'!$A$4:$A$157,0)))-Inputs!$B$2*Inputs!$B$3*(1+Inputs!$B$4)^41))</f>
        <v/>
      </c>
      <c r="AS149" s="16">
        <f>IF(OR(43&gt;Inputs!$B$5,$B149=""),"",MAX(0,AR149*(1+INDEX('Annual Returns'!$B$4:$B$157,MATCH($A149+42,'Annual Returns'!$A$4:$A$157,0)))-Inputs!$B$2*Inputs!$B$3*(1+Inputs!$B$4)^42))</f>
        <v/>
      </c>
      <c r="AT149" s="16">
        <f>IF(OR(44&gt;Inputs!$B$5,$B149=""),"",MAX(0,AS149*(1+INDEX('Annual Returns'!$B$4:$B$157,MATCH($A149+43,'Annual Returns'!$A$4:$A$157,0)))-Inputs!$B$2*Inputs!$B$3*(1+Inputs!$B$4)^43))</f>
        <v/>
      </c>
      <c r="AU149" s="16">
        <f>IF(OR(45&gt;Inputs!$B$5,$B149=""),"",MAX(0,AT149*(1+INDEX('Annual Returns'!$B$4:$B$157,MATCH($A149+44,'Annual Returns'!$A$4:$A$157,0)))-Inputs!$B$2*Inputs!$B$3*(1+Inputs!$B$4)^44))</f>
        <v/>
      </c>
      <c r="AV149" s="16">
        <f>IF(OR(46&gt;Inputs!$B$5,$B149=""),"",MAX(0,AU149*(1+INDEX('Annual Returns'!$B$4:$B$157,MATCH($A149+45,'Annual Returns'!$A$4:$A$157,0)))-Inputs!$B$2*Inputs!$B$3*(1+Inputs!$B$4)^45))</f>
        <v/>
      </c>
      <c r="AW149" s="16">
        <f>IF(OR(47&gt;Inputs!$B$5,$B149=""),"",MAX(0,AV149*(1+INDEX('Annual Returns'!$B$4:$B$157,MATCH($A149+46,'Annual Returns'!$A$4:$A$157,0)))-Inputs!$B$2*Inputs!$B$3*(1+Inputs!$B$4)^46))</f>
        <v/>
      </c>
      <c r="AX149" s="16">
        <f>IF(OR(48&gt;Inputs!$B$5,$B149=""),"",MAX(0,AW149*(1+INDEX('Annual Returns'!$B$4:$B$157,MATCH($A149+47,'Annual Returns'!$A$4:$A$157,0)))-Inputs!$B$2*Inputs!$B$3*(1+Inputs!$B$4)^47))</f>
        <v/>
      </c>
      <c r="AY149" s="16">
        <f>IF(OR(49&gt;Inputs!$B$5,$B149=""),"",MAX(0,AX149*(1+INDEX('Annual Returns'!$B$4:$B$157,MATCH($A149+48,'Annual Returns'!$A$4:$A$157,0)))-Inputs!$B$2*Inputs!$B$3*(1+Inputs!$B$4)^48))</f>
        <v/>
      </c>
      <c r="AZ149" s="16">
        <f>IF(OR(50&gt;Inputs!$B$5,$B149=""),"",MAX(0,AY149*(1+INDEX('Annual Returns'!$B$4:$B$157,MATCH($A149+49,'Annual Returns'!$A$4:$A$157,0)))-Inputs!$B$2*Inputs!$B$3*(1+Inputs!$B$4)^49))</f>
        <v/>
      </c>
      <c r="BA149" s="16">
        <f>IF(B149="","",INDEX(C149:AZ149,Inputs!$B$5))</f>
        <v/>
      </c>
      <c r="BB149">
        <f>IF(BA149="","",IF(BA149&gt;0,1,0))</f>
        <v/>
      </c>
      <c r="BC149">
        <f>IF(BB149="","",IF(BB149=1,"",MATCH(0,C149:AZ149,0)))</f>
        <v/>
      </c>
    </row>
    <row r="150">
      <c r="A150" t="n">
        <v>2018</v>
      </c>
      <c r="B150" s="16">
        <f>IF(OR($A150+Inputs!$B$5-1&gt;Inputs!$B$7,Inputs!$B$5&gt;50),"",Inputs!$B$2)</f>
        <v/>
      </c>
      <c r="C150" s="16">
        <f>IF(OR(1&gt;Inputs!$B$5,$B150=""),"",MAX(0,B150*(1+INDEX('Annual Returns'!$B$4:$B$157,MATCH($A150+0,'Annual Returns'!$A$4:$A$157,0)))-Inputs!$B$2*Inputs!$B$3*(1+Inputs!$B$4)^0))</f>
        <v/>
      </c>
      <c r="D150" s="16">
        <f>IF(OR(2&gt;Inputs!$B$5,$B150=""),"",MAX(0,C150*(1+INDEX('Annual Returns'!$B$4:$B$157,MATCH($A150+1,'Annual Returns'!$A$4:$A$157,0)))-Inputs!$B$2*Inputs!$B$3*(1+Inputs!$B$4)^1))</f>
        <v/>
      </c>
      <c r="E150" s="16">
        <f>IF(OR(3&gt;Inputs!$B$5,$B150=""),"",MAX(0,D150*(1+INDEX('Annual Returns'!$B$4:$B$157,MATCH($A150+2,'Annual Returns'!$A$4:$A$157,0)))-Inputs!$B$2*Inputs!$B$3*(1+Inputs!$B$4)^2))</f>
        <v/>
      </c>
      <c r="F150" s="16">
        <f>IF(OR(4&gt;Inputs!$B$5,$B150=""),"",MAX(0,E150*(1+INDEX('Annual Returns'!$B$4:$B$157,MATCH($A150+3,'Annual Returns'!$A$4:$A$157,0)))-Inputs!$B$2*Inputs!$B$3*(1+Inputs!$B$4)^3))</f>
        <v/>
      </c>
      <c r="G150" s="16">
        <f>IF(OR(5&gt;Inputs!$B$5,$B150=""),"",MAX(0,F150*(1+INDEX('Annual Returns'!$B$4:$B$157,MATCH($A150+4,'Annual Returns'!$A$4:$A$157,0)))-Inputs!$B$2*Inputs!$B$3*(1+Inputs!$B$4)^4))</f>
        <v/>
      </c>
      <c r="H150" s="16">
        <f>IF(OR(6&gt;Inputs!$B$5,$B150=""),"",MAX(0,G150*(1+INDEX('Annual Returns'!$B$4:$B$157,MATCH($A150+5,'Annual Returns'!$A$4:$A$157,0)))-Inputs!$B$2*Inputs!$B$3*(1+Inputs!$B$4)^5))</f>
        <v/>
      </c>
      <c r="I150" s="16">
        <f>IF(OR(7&gt;Inputs!$B$5,$B150=""),"",MAX(0,H150*(1+INDEX('Annual Returns'!$B$4:$B$157,MATCH($A150+6,'Annual Returns'!$A$4:$A$157,0)))-Inputs!$B$2*Inputs!$B$3*(1+Inputs!$B$4)^6))</f>
        <v/>
      </c>
      <c r="J150" s="16">
        <f>IF(OR(8&gt;Inputs!$B$5,$B150=""),"",MAX(0,I150*(1+INDEX('Annual Returns'!$B$4:$B$157,MATCH($A150+7,'Annual Returns'!$A$4:$A$157,0)))-Inputs!$B$2*Inputs!$B$3*(1+Inputs!$B$4)^7))</f>
        <v/>
      </c>
      <c r="K150" s="16">
        <f>IF(OR(9&gt;Inputs!$B$5,$B150=""),"",MAX(0,J150*(1+INDEX('Annual Returns'!$B$4:$B$157,MATCH($A150+8,'Annual Returns'!$A$4:$A$157,0)))-Inputs!$B$2*Inputs!$B$3*(1+Inputs!$B$4)^8))</f>
        <v/>
      </c>
      <c r="L150" s="16">
        <f>IF(OR(10&gt;Inputs!$B$5,$B150=""),"",MAX(0,K150*(1+INDEX('Annual Returns'!$B$4:$B$157,MATCH($A150+9,'Annual Returns'!$A$4:$A$157,0)))-Inputs!$B$2*Inputs!$B$3*(1+Inputs!$B$4)^9))</f>
        <v/>
      </c>
      <c r="M150" s="16">
        <f>IF(OR(11&gt;Inputs!$B$5,$B150=""),"",MAX(0,L150*(1+INDEX('Annual Returns'!$B$4:$B$157,MATCH($A150+10,'Annual Returns'!$A$4:$A$157,0)))-Inputs!$B$2*Inputs!$B$3*(1+Inputs!$B$4)^10))</f>
        <v/>
      </c>
      <c r="N150" s="16">
        <f>IF(OR(12&gt;Inputs!$B$5,$B150=""),"",MAX(0,M150*(1+INDEX('Annual Returns'!$B$4:$B$157,MATCH($A150+11,'Annual Returns'!$A$4:$A$157,0)))-Inputs!$B$2*Inputs!$B$3*(1+Inputs!$B$4)^11))</f>
        <v/>
      </c>
      <c r="O150" s="16">
        <f>IF(OR(13&gt;Inputs!$B$5,$B150=""),"",MAX(0,N150*(1+INDEX('Annual Returns'!$B$4:$B$157,MATCH($A150+12,'Annual Returns'!$A$4:$A$157,0)))-Inputs!$B$2*Inputs!$B$3*(1+Inputs!$B$4)^12))</f>
        <v/>
      </c>
      <c r="P150" s="16">
        <f>IF(OR(14&gt;Inputs!$B$5,$B150=""),"",MAX(0,O150*(1+INDEX('Annual Returns'!$B$4:$B$157,MATCH($A150+13,'Annual Returns'!$A$4:$A$157,0)))-Inputs!$B$2*Inputs!$B$3*(1+Inputs!$B$4)^13))</f>
        <v/>
      </c>
      <c r="Q150" s="16">
        <f>IF(OR(15&gt;Inputs!$B$5,$B150=""),"",MAX(0,P150*(1+INDEX('Annual Returns'!$B$4:$B$157,MATCH($A150+14,'Annual Returns'!$A$4:$A$157,0)))-Inputs!$B$2*Inputs!$B$3*(1+Inputs!$B$4)^14))</f>
        <v/>
      </c>
      <c r="R150" s="16">
        <f>IF(OR(16&gt;Inputs!$B$5,$B150=""),"",MAX(0,Q150*(1+INDEX('Annual Returns'!$B$4:$B$157,MATCH($A150+15,'Annual Returns'!$A$4:$A$157,0)))-Inputs!$B$2*Inputs!$B$3*(1+Inputs!$B$4)^15))</f>
        <v/>
      </c>
      <c r="S150" s="16">
        <f>IF(OR(17&gt;Inputs!$B$5,$B150=""),"",MAX(0,R150*(1+INDEX('Annual Returns'!$B$4:$B$157,MATCH($A150+16,'Annual Returns'!$A$4:$A$157,0)))-Inputs!$B$2*Inputs!$B$3*(1+Inputs!$B$4)^16))</f>
        <v/>
      </c>
      <c r="T150" s="16">
        <f>IF(OR(18&gt;Inputs!$B$5,$B150=""),"",MAX(0,S150*(1+INDEX('Annual Returns'!$B$4:$B$157,MATCH($A150+17,'Annual Returns'!$A$4:$A$157,0)))-Inputs!$B$2*Inputs!$B$3*(1+Inputs!$B$4)^17))</f>
        <v/>
      </c>
      <c r="U150" s="16">
        <f>IF(OR(19&gt;Inputs!$B$5,$B150=""),"",MAX(0,T150*(1+INDEX('Annual Returns'!$B$4:$B$157,MATCH($A150+18,'Annual Returns'!$A$4:$A$157,0)))-Inputs!$B$2*Inputs!$B$3*(1+Inputs!$B$4)^18))</f>
        <v/>
      </c>
      <c r="V150" s="16">
        <f>IF(OR(20&gt;Inputs!$B$5,$B150=""),"",MAX(0,U150*(1+INDEX('Annual Returns'!$B$4:$B$157,MATCH($A150+19,'Annual Returns'!$A$4:$A$157,0)))-Inputs!$B$2*Inputs!$B$3*(1+Inputs!$B$4)^19))</f>
        <v/>
      </c>
      <c r="W150" s="16">
        <f>IF(OR(21&gt;Inputs!$B$5,$B150=""),"",MAX(0,V150*(1+INDEX('Annual Returns'!$B$4:$B$157,MATCH($A150+20,'Annual Returns'!$A$4:$A$157,0)))-Inputs!$B$2*Inputs!$B$3*(1+Inputs!$B$4)^20))</f>
        <v/>
      </c>
      <c r="X150" s="16">
        <f>IF(OR(22&gt;Inputs!$B$5,$B150=""),"",MAX(0,W150*(1+INDEX('Annual Returns'!$B$4:$B$157,MATCH($A150+21,'Annual Returns'!$A$4:$A$157,0)))-Inputs!$B$2*Inputs!$B$3*(1+Inputs!$B$4)^21))</f>
        <v/>
      </c>
      <c r="Y150" s="16">
        <f>IF(OR(23&gt;Inputs!$B$5,$B150=""),"",MAX(0,X150*(1+INDEX('Annual Returns'!$B$4:$B$157,MATCH($A150+22,'Annual Returns'!$A$4:$A$157,0)))-Inputs!$B$2*Inputs!$B$3*(1+Inputs!$B$4)^22))</f>
        <v/>
      </c>
      <c r="Z150" s="16">
        <f>IF(OR(24&gt;Inputs!$B$5,$B150=""),"",MAX(0,Y150*(1+INDEX('Annual Returns'!$B$4:$B$157,MATCH($A150+23,'Annual Returns'!$A$4:$A$157,0)))-Inputs!$B$2*Inputs!$B$3*(1+Inputs!$B$4)^23))</f>
        <v/>
      </c>
      <c r="AA150" s="16">
        <f>IF(OR(25&gt;Inputs!$B$5,$B150=""),"",MAX(0,Z150*(1+INDEX('Annual Returns'!$B$4:$B$157,MATCH($A150+24,'Annual Returns'!$A$4:$A$157,0)))-Inputs!$B$2*Inputs!$B$3*(1+Inputs!$B$4)^24))</f>
        <v/>
      </c>
      <c r="AB150" s="16">
        <f>IF(OR(26&gt;Inputs!$B$5,$B150=""),"",MAX(0,AA150*(1+INDEX('Annual Returns'!$B$4:$B$157,MATCH($A150+25,'Annual Returns'!$A$4:$A$157,0)))-Inputs!$B$2*Inputs!$B$3*(1+Inputs!$B$4)^25))</f>
        <v/>
      </c>
      <c r="AC150" s="16">
        <f>IF(OR(27&gt;Inputs!$B$5,$B150=""),"",MAX(0,AB150*(1+INDEX('Annual Returns'!$B$4:$B$157,MATCH($A150+26,'Annual Returns'!$A$4:$A$157,0)))-Inputs!$B$2*Inputs!$B$3*(1+Inputs!$B$4)^26))</f>
        <v/>
      </c>
      <c r="AD150" s="16">
        <f>IF(OR(28&gt;Inputs!$B$5,$B150=""),"",MAX(0,AC150*(1+INDEX('Annual Returns'!$B$4:$B$157,MATCH($A150+27,'Annual Returns'!$A$4:$A$157,0)))-Inputs!$B$2*Inputs!$B$3*(1+Inputs!$B$4)^27))</f>
        <v/>
      </c>
      <c r="AE150" s="16">
        <f>IF(OR(29&gt;Inputs!$B$5,$B150=""),"",MAX(0,AD150*(1+INDEX('Annual Returns'!$B$4:$B$157,MATCH($A150+28,'Annual Returns'!$A$4:$A$157,0)))-Inputs!$B$2*Inputs!$B$3*(1+Inputs!$B$4)^28))</f>
        <v/>
      </c>
      <c r="AF150" s="16">
        <f>IF(OR(30&gt;Inputs!$B$5,$B150=""),"",MAX(0,AE150*(1+INDEX('Annual Returns'!$B$4:$B$157,MATCH($A150+29,'Annual Returns'!$A$4:$A$157,0)))-Inputs!$B$2*Inputs!$B$3*(1+Inputs!$B$4)^29))</f>
        <v/>
      </c>
      <c r="AG150" s="16">
        <f>IF(OR(31&gt;Inputs!$B$5,$B150=""),"",MAX(0,AF150*(1+INDEX('Annual Returns'!$B$4:$B$157,MATCH($A150+30,'Annual Returns'!$A$4:$A$157,0)))-Inputs!$B$2*Inputs!$B$3*(1+Inputs!$B$4)^30))</f>
        <v/>
      </c>
      <c r="AH150" s="16">
        <f>IF(OR(32&gt;Inputs!$B$5,$B150=""),"",MAX(0,AG150*(1+INDEX('Annual Returns'!$B$4:$B$157,MATCH($A150+31,'Annual Returns'!$A$4:$A$157,0)))-Inputs!$B$2*Inputs!$B$3*(1+Inputs!$B$4)^31))</f>
        <v/>
      </c>
      <c r="AI150" s="16">
        <f>IF(OR(33&gt;Inputs!$B$5,$B150=""),"",MAX(0,AH150*(1+INDEX('Annual Returns'!$B$4:$B$157,MATCH($A150+32,'Annual Returns'!$A$4:$A$157,0)))-Inputs!$B$2*Inputs!$B$3*(1+Inputs!$B$4)^32))</f>
        <v/>
      </c>
      <c r="AJ150" s="16">
        <f>IF(OR(34&gt;Inputs!$B$5,$B150=""),"",MAX(0,AI150*(1+INDEX('Annual Returns'!$B$4:$B$157,MATCH($A150+33,'Annual Returns'!$A$4:$A$157,0)))-Inputs!$B$2*Inputs!$B$3*(1+Inputs!$B$4)^33))</f>
        <v/>
      </c>
      <c r="AK150" s="16">
        <f>IF(OR(35&gt;Inputs!$B$5,$B150=""),"",MAX(0,AJ150*(1+INDEX('Annual Returns'!$B$4:$B$157,MATCH($A150+34,'Annual Returns'!$A$4:$A$157,0)))-Inputs!$B$2*Inputs!$B$3*(1+Inputs!$B$4)^34))</f>
        <v/>
      </c>
      <c r="AL150" s="16">
        <f>IF(OR(36&gt;Inputs!$B$5,$B150=""),"",MAX(0,AK150*(1+INDEX('Annual Returns'!$B$4:$B$157,MATCH($A150+35,'Annual Returns'!$A$4:$A$157,0)))-Inputs!$B$2*Inputs!$B$3*(1+Inputs!$B$4)^35))</f>
        <v/>
      </c>
      <c r="AM150" s="16">
        <f>IF(OR(37&gt;Inputs!$B$5,$B150=""),"",MAX(0,AL150*(1+INDEX('Annual Returns'!$B$4:$B$157,MATCH($A150+36,'Annual Returns'!$A$4:$A$157,0)))-Inputs!$B$2*Inputs!$B$3*(1+Inputs!$B$4)^36))</f>
        <v/>
      </c>
      <c r="AN150" s="16">
        <f>IF(OR(38&gt;Inputs!$B$5,$B150=""),"",MAX(0,AM150*(1+INDEX('Annual Returns'!$B$4:$B$157,MATCH($A150+37,'Annual Returns'!$A$4:$A$157,0)))-Inputs!$B$2*Inputs!$B$3*(1+Inputs!$B$4)^37))</f>
        <v/>
      </c>
      <c r="AO150" s="16">
        <f>IF(OR(39&gt;Inputs!$B$5,$B150=""),"",MAX(0,AN150*(1+INDEX('Annual Returns'!$B$4:$B$157,MATCH($A150+38,'Annual Returns'!$A$4:$A$157,0)))-Inputs!$B$2*Inputs!$B$3*(1+Inputs!$B$4)^38))</f>
        <v/>
      </c>
      <c r="AP150" s="16">
        <f>IF(OR(40&gt;Inputs!$B$5,$B150=""),"",MAX(0,AO150*(1+INDEX('Annual Returns'!$B$4:$B$157,MATCH($A150+39,'Annual Returns'!$A$4:$A$157,0)))-Inputs!$B$2*Inputs!$B$3*(1+Inputs!$B$4)^39))</f>
        <v/>
      </c>
      <c r="AQ150" s="16">
        <f>IF(OR(41&gt;Inputs!$B$5,$B150=""),"",MAX(0,AP150*(1+INDEX('Annual Returns'!$B$4:$B$157,MATCH($A150+40,'Annual Returns'!$A$4:$A$157,0)))-Inputs!$B$2*Inputs!$B$3*(1+Inputs!$B$4)^40))</f>
        <v/>
      </c>
      <c r="AR150" s="16">
        <f>IF(OR(42&gt;Inputs!$B$5,$B150=""),"",MAX(0,AQ150*(1+INDEX('Annual Returns'!$B$4:$B$157,MATCH($A150+41,'Annual Returns'!$A$4:$A$157,0)))-Inputs!$B$2*Inputs!$B$3*(1+Inputs!$B$4)^41))</f>
        <v/>
      </c>
      <c r="AS150" s="16">
        <f>IF(OR(43&gt;Inputs!$B$5,$B150=""),"",MAX(0,AR150*(1+INDEX('Annual Returns'!$B$4:$B$157,MATCH($A150+42,'Annual Returns'!$A$4:$A$157,0)))-Inputs!$B$2*Inputs!$B$3*(1+Inputs!$B$4)^42))</f>
        <v/>
      </c>
      <c r="AT150" s="16">
        <f>IF(OR(44&gt;Inputs!$B$5,$B150=""),"",MAX(0,AS150*(1+INDEX('Annual Returns'!$B$4:$B$157,MATCH($A150+43,'Annual Returns'!$A$4:$A$157,0)))-Inputs!$B$2*Inputs!$B$3*(1+Inputs!$B$4)^43))</f>
        <v/>
      </c>
      <c r="AU150" s="16">
        <f>IF(OR(45&gt;Inputs!$B$5,$B150=""),"",MAX(0,AT150*(1+INDEX('Annual Returns'!$B$4:$B$157,MATCH($A150+44,'Annual Returns'!$A$4:$A$157,0)))-Inputs!$B$2*Inputs!$B$3*(1+Inputs!$B$4)^44))</f>
        <v/>
      </c>
      <c r="AV150" s="16">
        <f>IF(OR(46&gt;Inputs!$B$5,$B150=""),"",MAX(0,AU150*(1+INDEX('Annual Returns'!$B$4:$B$157,MATCH($A150+45,'Annual Returns'!$A$4:$A$157,0)))-Inputs!$B$2*Inputs!$B$3*(1+Inputs!$B$4)^45))</f>
        <v/>
      </c>
      <c r="AW150" s="16">
        <f>IF(OR(47&gt;Inputs!$B$5,$B150=""),"",MAX(0,AV150*(1+INDEX('Annual Returns'!$B$4:$B$157,MATCH($A150+46,'Annual Returns'!$A$4:$A$157,0)))-Inputs!$B$2*Inputs!$B$3*(1+Inputs!$B$4)^46))</f>
        <v/>
      </c>
      <c r="AX150" s="16">
        <f>IF(OR(48&gt;Inputs!$B$5,$B150=""),"",MAX(0,AW150*(1+INDEX('Annual Returns'!$B$4:$B$157,MATCH($A150+47,'Annual Returns'!$A$4:$A$157,0)))-Inputs!$B$2*Inputs!$B$3*(1+Inputs!$B$4)^47))</f>
        <v/>
      </c>
      <c r="AY150" s="16">
        <f>IF(OR(49&gt;Inputs!$B$5,$B150=""),"",MAX(0,AX150*(1+INDEX('Annual Returns'!$B$4:$B$157,MATCH($A150+48,'Annual Returns'!$A$4:$A$157,0)))-Inputs!$B$2*Inputs!$B$3*(1+Inputs!$B$4)^48))</f>
        <v/>
      </c>
      <c r="AZ150" s="16">
        <f>IF(OR(50&gt;Inputs!$B$5,$B150=""),"",MAX(0,AY150*(1+INDEX('Annual Returns'!$B$4:$B$157,MATCH($A150+49,'Annual Returns'!$A$4:$A$157,0)))-Inputs!$B$2*Inputs!$B$3*(1+Inputs!$B$4)^49))</f>
        <v/>
      </c>
      <c r="BA150" s="16">
        <f>IF(B150="","",INDEX(C150:AZ150,Inputs!$B$5))</f>
        <v/>
      </c>
      <c r="BB150">
        <f>IF(BA150="","",IF(BA150&gt;0,1,0))</f>
        <v/>
      </c>
      <c r="BC150">
        <f>IF(BB150="","",IF(BB150=1,"",MATCH(0,C150:AZ150,0)))</f>
        <v/>
      </c>
    </row>
    <row r="151">
      <c r="A151" t="n">
        <v>2019</v>
      </c>
      <c r="B151" s="16">
        <f>IF(OR($A151+Inputs!$B$5-1&gt;Inputs!$B$7,Inputs!$B$5&gt;50),"",Inputs!$B$2)</f>
        <v/>
      </c>
      <c r="C151" s="16">
        <f>IF(OR(1&gt;Inputs!$B$5,$B151=""),"",MAX(0,B151*(1+INDEX('Annual Returns'!$B$4:$B$157,MATCH($A151+0,'Annual Returns'!$A$4:$A$157,0)))-Inputs!$B$2*Inputs!$B$3*(1+Inputs!$B$4)^0))</f>
        <v/>
      </c>
      <c r="D151" s="16">
        <f>IF(OR(2&gt;Inputs!$B$5,$B151=""),"",MAX(0,C151*(1+INDEX('Annual Returns'!$B$4:$B$157,MATCH($A151+1,'Annual Returns'!$A$4:$A$157,0)))-Inputs!$B$2*Inputs!$B$3*(1+Inputs!$B$4)^1))</f>
        <v/>
      </c>
      <c r="E151" s="16">
        <f>IF(OR(3&gt;Inputs!$B$5,$B151=""),"",MAX(0,D151*(1+INDEX('Annual Returns'!$B$4:$B$157,MATCH($A151+2,'Annual Returns'!$A$4:$A$157,0)))-Inputs!$B$2*Inputs!$B$3*(1+Inputs!$B$4)^2))</f>
        <v/>
      </c>
      <c r="F151" s="16">
        <f>IF(OR(4&gt;Inputs!$B$5,$B151=""),"",MAX(0,E151*(1+INDEX('Annual Returns'!$B$4:$B$157,MATCH($A151+3,'Annual Returns'!$A$4:$A$157,0)))-Inputs!$B$2*Inputs!$B$3*(1+Inputs!$B$4)^3))</f>
        <v/>
      </c>
      <c r="G151" s="16">
        <f>IF(OR(5&gt;Inputs!$B$5,$B151=""),"",MAX(0,F151*(1+INDEX('Annual Returns'!$B$4:$B$157,MATCH($A151+4,'Annual Returns'!$A$4:$A$157,0)))-Inputs!$B$2*Inputs!$B$3*(1+Inputs!$B$4)^4))</f>
        <v/>
      </c>
      <c r="H151" s="16">
        <f>IF(OR(6&gt;Inputs!$B$5,$B151=""),"",MAX(0,G151*(1+INDEX('Annual Returns'!$B$4:$B$157,MATCH($A151+5,'Annual Returns'!$A$4:$A$157,0)))-Inputs!$B$2*Inputs!$B$3*(1+Inputs!$B$4)^5))</f>
        <v/>
      </c>
      <c r="I151" s="16">
        <f>IF(OR(7&gt;Inputs!$B$5,$B151=""),"",MAX(0,H151*(1+INDEX('Annual Returns'!$B$4:$B$157,MATCH($A151+6,'Annual Returns'!$A$4:$A$157,0)))-Inputs!$B$2*Inputs!$B$3*(1+Inputs!$B$4)^6))</f>
        <v/>
      </c>
      <c r="J151" s="16">
        <f>IF(OR(8&gt;Inputs!$B$5,$B151=""),"",MAX(0,I151*(1+INDEX('Annual Returns'!$B$4:$B$157,MATCH($A151+7,'Annual Returns'!$A$4:$A$157,0)))-Inputs!$B$2*Inputs!$B$3*(1+Inputs!$B$4)^7))</f>
        <v/>
      </c>
      <c r="K151" s="16">
        <f>IF(OR(9&gt;Inputs!$B$5,$B151=""),"",MAX(0,J151*(1+INDEX('Annual Returns'!$B$4:$B$157,MATCH($A151+8,'Annual Returns'!$A$4:$A$157,0)))-Inputs!$B$2*Inputs!$B$3*(1+Inputs!$B$4)^8))</f>
        <v/>
      </c>
      <c r="L151" s="16">
        <f>IF(OR(10&gt;Inputs!$B$5,$B151=""),"",MAX(0,K151*(1+INDEX('Annual Returns'!$B$4:$B$157,MATCH($A151+9,'Annual Returns'!$A$4:$A$157,0)))-Inputs!$B$2*Inputs!$B$3*(1+Inputs!$B$4)^9))</f>
        <v/>
      </c>
      <c r="M151" s="16">
        <f>IF(OR(11&gt;Inputs!$B$5,$B151=""),"",MAX(0,L151*(1+INDEX('Annual Returns'!$B$4:$B$157,MATCH($A151+10,'Annual Returns'!$A$4:$A$157,0)))-Inputs!$B$2*Inputs!$B$3*(1+Inputs!$B$4)^10))</f>
        <v/>
      </c>
      <c r="N151" s="16">
        <f>IF(OR(12&gt;Inputs!$B$5,$B151=""),"",MAX(0,M151*(1+INDEX('Annual Returns'!$B$4:$B$157,MATCH($A151+11,'Annual Returns'!$A$4:$A$157,0)))-Inputs!$B$2*Inputs!$B$3*(1+Inputs!$B$4)^11))</f>
        <v/>
      </c>
      <c r="O151" s="16">
        <f>IF(OR(13&gt;Inputs!$B$5,$B151=""),"",MAX(0,N151*(1+INDEX('Annual Returns'!$B$4:$B$157,MATCH($A151+12,'Annual Returns'!$A$4:$A$157,0)))-Inputs!$B$2*Inputs!$B$3*(1+Inputs!$B$4)^12))</f>
        <v/>
      </c>
      <c r="P151" s="16">
        <f>IF(OR(14&gt;Inputs!$B$5,$B151=""),"",MAX(0,O151*(1+INDEX('Annual Returns'!$B$4:$B$157,MATCH($A151+13,'Annual Returns'!$A$4:$A$157,0)))-Inputs!$B$2*Inputs!$B$3*(1+Inputs!$B$4)^13))</f>
        <v/>
      </c>
      <c r="Q151" s="16">
        <f>IF(OR(15&gt;Inputs!$B$5,$B151=""),"",MAX(0,P151*(1+INDEX('Annual Returns'!$B$4:$B$157,MATCH($A151+14,'Annual Returns'!$A$4:$A$157,0)))-Inputs!$B$2*Inputs!$B$3*(1+Inputs!$B$4)^14))</f>
        <v/>
      </c>
      <c r="R151" s="16">
        <f>IF(OR(16&gt;Inputs!$B$5,$B151=""),"",MAX(0,Q151*(1+INDEX('Annual Returns'!$B$4:$B$157,MATCH($A151+15,'Annual Returns'!$A$4:$A$157,0)))-Inputs!$B$2*Inputs!$B$3*(1+Inputs!$B$4)^15))</f>
        <v/>
      </c>
      <c r="S151" s="16">
        <f>IF(OR(17&gt;Inputs!$B$5,$B151=""),"",MAX(0,R151*(1+INDEX('Annual Returns'!$B$4:$B$157,MATCH($A151+16,'Annual Returns'!$A$4:$A$157,0)))-Inputs!$B$2*Inputs!$B$3*(1+Inputs!$B$4)^16))</f>
        <v/>
      </c>
      <c r="T151" s="16">
        <f>IF(OR(18&gt;Inputs!$B$5,$B151=""),"",MAX(0,S151*(1+INDEX('Annual Returns'!$B$4:$B$157,MATCH($A151+17,'Annual Returns'!$A$4:$A$157,0)))-Inputs!$B$2*Inputs!$B$3*(1+Inputs!$B$4)^17))</f>
        <v/>
      </c>
      <c r="U151" s="16">
        <f>IF(OR(19&gt;Inputs!$B$5,$B151=""),"",MAX(0,T151*(1+INDEX('Annual Returns'!$B$4:$B$157,MATCH($A151+18,'Annual Returns'!$A$4:$A$157,0)))-Inputs!$B$2*Inputs!$B$3*(1+Inputs!$B$4)^18))</f>
        <v/>
      </c>
      <c r="V151" s="16">
        <f>IF(OR(20&gt;Inputs!$B$5,$B151=""),"",MAX(0,U151*(1+INDEX('Annual Returns'!$B$4:$B$157,MATCH($A151+19,'Annual Returns'!$A$4:$A$157,0)))-Inputs!$B$2*Inputs!$B$3*(1+Inputs!$B$4)^19))</f>
        <v/>
      </c>
      <c r="W151" s="16">
        <f>IF(OR(21&gt;Inputs!$B$5,$B151=""),"",MAX(0,V151*(1+INDEX('Annual Returns'!$B$4:$B$157,MATCH($A151+20,'Annual Returns'!$A$4:$A$157,0)))-Inputs!$B$2*Inputs!$B$3*(1+Inputs!$B$4)^20))</f>
        <v/>
      </c>
      <c r="X151" s="16">
        <f>IF(OR(22&gt;Inputs!$B$5,$B151=""),"",MAX(0,W151*(1+INDEX('Annual Returns'!$B$4:$B$157,MATCH($A151+21,'Annual Returns'!$A$4:$A$157,0)))-Inputs!$B$2*Inputs!$B$3*(1+Inputs!$B$4)^21))</f>
        <v/>
      </c>
      <c r="Y151" s="16">
        <f>IF(OR(23&gt;Inputs!$B$5,$B151=""),"",MAX(0,X151*(1+INDEX('Annual Returns'!$B$4:$B$157,MATCH($A151+22,'Annual Returns'!$A$4:$A$157,0)))-Inputs!$B$2*Inputs!$B$3*(1+Inputs!$B$4)^22))</f>
        <v/>
      </c>
      <c r="Z151" s="16">
        <f>IF(OR(24&gt;Inputs!$B$5,$B151=""),"",MAX(0,Y151*(1+INDEX('Annual Returns'!$B$4:$B$157,MATCH($A151+23,'Annual Returns'!$A$4:$A$157,0)))-Inputs!$B$2*Inputs!$B$3*(1+Inputs!$B$4)^23))</f>
        <v/>
      </c>
      <c r="AA151" s="16">
        <f>IF(OR(25&gt;Inputs!$B$5,$B151=""),"",MAX(0,Z151*(1+INDEX('Annual Returns'!$B$4:$B$157,MATCH($A151+24,'Annual Returns'!$A$4:$A$157,0)))-Inputs!$B$2*Inputs!$B$3*(1+Inputs!$B$4)^24))</f>
        <v/>
      </c>
      <c r="AB151" s="16">
        <f>IF(OR(26&gt;Inputs!$B$5,$B151=""),"",MAX(0,AA151*(1+INDEX('Annual Returns'!$B$4:$B$157,MATCH($A151+25,'Annual Returns'!$A$4:$A$157,0)))-Inputs!$B$2*Inputs!$B$3*(1+Inputs!$B$4)^25))</f>
        <v/>
      </c>
      <c r="AC151" s="16">
        <f>IF(OR(27&gt;Inputs!$B$5,$B151=""),"",MAX(0,AB151*(1+INDEX('Annual Returns'!$B$4:$B$157,MATCH($A151+26,'Annual Returns'!$A$4:$A$157,0)))-Inputs!$B$2*Inputs!$B$3*(1+Inputs!$B$4)^26))</f>
        <v/>
      </c>
      <c r="AD151" s="16">
        <f>IF(OR(28&gt;Inputs!$B$5,$B151=""),"",MAX(0,AC151*(1+INDEX('Annual Returns'!$B$4:$B$157,MATCH($A151+27,'Annual Returns'!$A$4:$A$157,0)))-Inputs!$B$2*Inputs!$B$3*(1+Inputs!$B$4)^27))</f>
        <v/>
      </c>
      <c r="AE151" s="16">
        <f>IF(OR(29&gt;Inputs!$B$5,$B151=""),"",MAX(0,AD151*(1+INDEX('Annual Returns'!$B$4:$B$157,MATCH($A151+28,'Annual Returns'!$A$4:$A$157,0)))-Inputs!$B$2*Inputs!$B$3*(1+Inputs!$B$4)^28))</f>
        <v/>
      </c>
      <c r="AF151" s="16">
        <f>IF(OR(30&gt;Inputs!$B$5,$B151=""),"",MAX(0,AE151*(1+INDEX('Annual Returns'!$B$4:$B$157,MATCH($A151+29,'Annual Returns'!$A$4:$A$157,0)))-Inputs!$B$2*Inputs!$B$3*(1+Inputs!$B$4)^29))</f>
        <v/>
      </c>
      <c r="AG151" s="16">
        <f>IF(OR(31&gt;Inputs!$B$5,$B151=""),"",MAX(0,AF151*(1+INDEX('Annual Returns'!$B$4:$B$157,MATCH($A151+30,'Annual Returns'!$A$4:$A$157,0)))-Inputs!$B$2*Inputs!$B$3*(1+Inputs!$B$4)^30))</f>
        <v/>
      </c>
      <c r="AH151" s="16">
        <f>IF(OR(32&gt;Inputs!$B$5,$B151=""),"",MAX(0,AG151*(1+INDEX('Annual Returns'!$B$4:$B$157,MATCH($A151+31,'Annual Returns'!$A$4:$A$157,0)))-Inputs!$B$2*Inputs!$B$3*(1+Inputs!$B$4)^31))</f>
        <v/>
      </c>
      <c r="AI151" s="16">
        <f>IF(OR(33&gt;Inputs!$B$5,$B151=""),"",MAX(0,AH151*(1+INDEX('Annual Returns'!$B$4:$B$157,MATCH($A151+32,'Annual Returns'!$A$4:$A$157,0)))-Inputs!$B$2*Inputs!$B$3*(1+Inputs!$B$4)^32))</f>
        <v/>
      </c>
      <c r="AJ151" s="16">
        <f>IF(OR(34&gt;Inputs!$B$5,$B151=""),"",MAX(0,AI151*(1+INDEX('Annual Returns'!$B$4:$B$157,MATCH($A151+33,'Annual Returns'!$A$4:$A$157,0)))-Inputs!$B$2*Inputs!$B$3*(1+Inputs!$B$4)^33))</f>
        <v/>
      </c>
      <c r="AK151" s="16">
        <f>IF(OR(35&gt;Inputs!$B$5,$B151=""),"",MAX(0,AJ151*(1+INDEX('Annual Returns'!$B$4:$B$157,MATCH($A151+34,'Annual Returns'!$A$4:$A$157,0)))-Inputs!$B$2*Inputs!$B$3*(1+Inputs!$B$4)^34))</f>
        <v/>
      </c>
      <c r="AL151" s="16">
        <f>IF(OR(36&gt;Inputs!$B$5,$B151=""),"",MAX(0,AK151*(1+INDEX('Annual Returns'!$B$4:$B$157,MATCH($A151+35,'Annual Returns'!$A$4:$A$157,0)))-Inputs!$B$2*Inputs!$B$3*(1+Inputs!$B$4)^35))</f>
        <v/>
      </c>
      <c r="AM151" s="16">
        <f>IF(OR(37&gt;Inputs!$B$5,$B151=""),"",MAX(0,AL151*(1+INDEX('Annual Returns'!$B$4:$B$157,MATCH($A151+36,'Annual Returns'!$A$4:$A$157,0)))-Inputs!$B$2*Inputs!$B$3*(1+Inputs!$B$4)^36))</f>
        <v/>
      </c>
      <c r="AN151" s="16">
        <f>IF(OR(38&gt;Inputs!$B$5,$B151=""),"",MAX(0,AM151*(1+INDEX('Annual Returns'!$B$4:$B$157,MATCH($A151+37,'Annual Returns'!$A$4:$A$157,0)))-Inputs!$B$2*Inputs!$B$3*(1+Inputs!$B$4)^37))</f>
        <v/>
      </c>
      <c r="AO151" s="16">
        <f>IF(OR(39&gt;Inputs!$B$5,$B151=""),"",MAX(0,AN151*(1+INDEX('Annual Returns'!$B$4:$B$157,MATCH($A151+38,'Annual Returns'!$A$4:$A$157,0)))-Inputs!$B$2*Inputs!$B$3*(1+Inputs!$B$4)^38))</f>
        <v/>
      </c>
      <c r="AP151" s="16">
        <f>IF(OR(40&gt;Inputs!$B$5,$B151=""),"",MAX(0,AO151*(1+INDEX('Annual Returns'!$B$4:$B$157,MATCH($A151+39,'Annual Returns'!$A$4:$A$157,0)))-Inputs!$B$2*Inputs!$B$3*(1+Inputs!$B$4)^39))</f>
        <v/>
      </c>
      <c r="AQ151" s="16">
        <f>IF(OR(41&gt;Inputs!$B$5,$B151=""),"",MAX(0,AP151*(1+INDEX('Annual Returns'!$B$4:$B$157,MATCH($A151+40,'Annual Returns'!$A$4:$A$157,0)))-Inputs!$B$2*Inputs!$B$3*(1+Inputs!$B$4)^40))</f>
        <v/>
      </c>
      <c r="AR151" s="16">
        <f>IF(OR(42&gt;Inputs!$B$5,$B151=""),"",MAX(0,AQ151*(1+INDEX('Annual Returns'!$B$4:$B$157,MATCH($A151+41,'Annual Returns'!$A$4:$A$157,0)))-Inputs!$B$2*Inputs!$B$3*(1+Inputs!$B$4)^41))</f>
        <v/>
      </c>
      <c r="AS151" s="16">
        <f>IF(OR(43&gt;Inputs!$B$5,$B151=""),"",MAX(0,AR151*(1+INDEX('Annual Returns'!$B$4:$B$157,MATCH($A151+42,'Annual Returns'!$A$4:$A$157,0)))-Inputs!$B$2*Inputs!$B$3*(1+Inputs!$B$4)^42))</f>
        <v/>
      </c>
      <c r="AT151" s="16">
        <f>IF(OR(44&gt;Inputs!$B$5,$B151=""),"",MAX(0,AS151*(1+INDEX('Annual Returns'!$B$4:$B$157,MATCH($A151+43,'Annual Returns'!$A$4:$A$157,0)))-Inputs!$B$2*Inputs!$B$3*(1+Inputs!$B$4)^43))</f>
        <v/>
      </c>
      <c r="AU151" s="16">
        <f>IF(OR(45&gt;Inputs!$B$5,$B151=""),"",MAX(0,AT151*(1+INDEX('Annual Returns'!$B$4:$B$157,MATCH($A151+44,'Annual Returns'!$A$4:$A$157,0)))-Inputs!$B$2*Inputs!$B$3*(1+Inputs!$B$4)^44))</f>
        <v/>
      </c>
      <c r="AV151" s="16">
        <f>IF(OR(46&gt;Inputs!$B$5,$B151=""),"",MAX(0,AU151*(1+INDEX('Annual Returns'!$B$4:$B$157,MATCH($A151+45,'Annual Returns'!$A$4:$A$157,0)))-Inputs!$B$2*Inputs!$B$3*(1+Inputs!$B$4)^45))</f>
        <v/>
      </c>
      <c r="AW151" s="16">
        <f>IF(OR(47&gt;Inputs!$B$5,$B151=""),"",MAX(0,AV151*(1+INDEX('Annual Returns'!$B$4:$B$157,MATCH($A151+46,'Annual Returns'!$A$4:$A$157,0)))-Inputs!$B$2*Inputs!$B$3*(1+Inputs!$B$4)^46))</f>
        <v/>
      </c>
      <c r="AX151" s="16">
        <f>IF(OR(48&gt;Inputs!$B$5,$B151=""),"",MAX(0,AW151*(1+INDEX('Annual Returns'!$B$4:$B$157,MATCH($A151+47,'Annual Returns'!$A$4:$A$157,0)))-Inputs!$B$2*Inputs!$B$3*(1+Inputs!$B$4)^47))</f>
        <v/>
      </c>
      <c r="AY151" s="16">
        <f>IF(OR(49&gt;Inputs!$B$5,$B151=""),"",MAX(0,AX151*(1+INDEX('Annual Returns'!$B$4:$B$157,MATCH($A151+48,'Annual Returns'!$A$4:$A$157,0)))-Inputs!$B$2*Inputs!$B$3*(1+Inputs!$B$4)^48))</f>
        <v/>
      </c>
      <c r="AZ151" s="16">
        <f>IF(OR(50&gt;Inputs!$B$5,$B151=""),"",MAX(0,AY151*(1+INDEX('Annual Returns'!$B$4:$B$157,MATCH($A151+49,'Annual Returns'!$A$4:$A$157,0)))-Inputs!$B$2*Inputs!$B$3*(1+Inputs!$B$4)^49))</f>
        <v/>
      </c>
      <c r="BA151" s="16">
        <f>IF(B151="","",INDEX(C151:AZ151,Inputs!$B$5))</f>
        <v/>
      </c>
      <c r="BB151">
        <f>IF(BA151="","",IF(BA151&gt;0,1,0))</f>
        <v/>
      </c>
      <c r="BC151">
        <f>IF(BB151="","",IF(BB151=1,"",MATCH(0,C151:AZ151,0)))</f>
        <v/>
      </c>
    </row>
    <row r="152">
      <c r="A152" t="n">
        <v>2020</v>
      </c>
      <c r="B152" s="16">
        <f>IF(OR($A152+Inputs!$B$5-1&gt;Inputs!$B$7,Inputs!$B$5&gt;50),"",Inputs!$B$2)</f>
        <v/>
      </c>
      <c r="C152" s="16">
        <f>IF(OR(1&gt;Inputs!$B$5,$B152=""),"",MAX(0,B152*(1+INDEX('Annual Returns'!$B$4:$B$157,MATCH($A152+0,'Annual Returns'!$A$4:$A$157,0)))-Inputs!$B$2*Inputs!$B$3*(1+Inputs!$B$4)^0))</f>
        <v/>
      </c>
      <c r="D152" s="16">
        <f>IF(OR(2&gt;Inputs!$B$5,$B152=""),"",MAX(0,C152*(1+INDEX('Annual Returns'!$B$4:$B$157,MATCH($A152+1,'Annual Returns'!$A$4:$A$157,0)))-Inputs!$B$2*Inputs!$B$3*(1+Inputs!$B$4)^1))</f>
        <v/>
      </c>
      <c r="E152" s="16">
        <f>IF(OR(3&gt;Inputs!$B$5,$B152=""),"",MAX(0,D152*(1+INDEX('Annual Returns'!$B$4:$B$157,MATCH($A152+2,'Annual Returns'!$A$4:$A$157,0)))-Inputs!$B$2*Inputs!$B$3*(1+Inputs!$B$4)^2))</f>
        <v/>
      </c>
      <c r="F152" s="16">
        <f>IF(OR(4&gt;Inputs!$B$5,$B152=""),"",MAX(0,E152*(1+INDEX('Annual Returns'!$B$4:$B$157,MATCH($A152+3,'Annual Returns'!$A$4:$A$157,0)))-Inputs!$B$2*Inputs!$B$3*(1+Inputs!$B$4)^3))</f>
        <v/>
      </c>
      <c r="G152" s="16">
        <f>IF(OR(5&gt;Inputs!$B$5,$B152=""),"",MAX(0,F152*(1+INDEX('Annual Returns'!$B$4:$B$157,MATCH($A152+4,'Annual Returns'!$A$4:$A$157,0)))-Inputs!$B$2*Inputs!$B$3*(1+Inputs!$B$4)^4))</f>
        <v/>
      </c>
      <c r="H152" s="16">
        <f>IF(OR(6&gt;Inputs!$B$5,$B152=""),"",MAX(0,G152*(1+INDEX('Annual Returns'!$B$4:$B$157,MATCH($A152+5,'Annual Returns'!$A$4:$A$157,0)))-Inputs!$B$2*Inputs!$B$3*(1+Inputs!$B$4)^5))</f>
        <v/>
      </c>
      <c r="I152" s="16">
        <f>IF(OR(7&gt;Inputs!$B$5,$B152=""),"",MAX(0,H152*(1+INDEX('Annual Returns'!$B$4:$B$157,MATCH($A152+6,'Annual Returns'!$A$4:$A$157,0)))-Inputs!$B$2*Inputs!$B$3*(1+Inputs!$B$4)^6))</f>
        <v/>
      </c>
      <c r="J152" s="16">
        <f>IF(OR(8&gt;Inputs!$B$5,$B152=""),"",MAX(0,I152*(1+INDEX('Annual Returns'!$B$4:$B$157,MATCH($A152+7,'Annual Returns'!$A$4:$A$157,0)))-Inputs!$B$2*Inputs!$B$3*(1+Inputs!$B$4)^7))</f>
        <v/>
      </c>
      <c r="K152" s="16">
        <f>IF(OR(9&gt;Inputs!$B$5,$B152=""),"",MAX(0,J152*(1+INDEX('Annual Returns'!$B$4:$B$157,MATCH($A152+8,'Annual Returns'!$A$4:$A$157,0)))-Inputs!$B$2*Inputs!$B$3*(1+Inputs!$B$4)^8))</f>
        <v/>
      </c>
      <c r="L152" s="16">
        <f>IF(OR(10&gt;Inputs!$B$5,$B152=""),"",MAX(0,K152*(1+INDEX('Annual Returns'!$B$4:$B$157,MATCH($A152+9,'Annual Returns'!$A$4:$A$157,0)))-Inputs!$B$2*Inputs!$B$3*(1+Inputs!$B$4)^9))</f>
        <v/>
      </c>
      <c r="M152" s="16">
        <f>IF(OR(11&gt;Inputs!$B$5,$B152=""),"",MAX(0,L152*(1+INDEX('Annual Returns'!$B$4:$B$157,MATCH($A152+10,'Annual Returns'!$A$4:$A$157,0)))-Inputs!$B$2*Inputs!$B$3*(1+Inputs!$B$4)^10))</f>
        <v/>
      </c>
      <c r="N152" s="16">
        <f>IF(OR(12&gt;Inputs!$B$5,$B152=""),"",MAX(0,M152*(1+INDEX('Annual Returns'!$B$4:$B$157,MATCH($A152+11,'Annual Returns'!$A$4:$A$157,0)))-Inputs!$B$2*Inputs!$B$3*(1+Inputs!$B$4)^11))</f>
        <v/>
      </c>
      <c r="O152" s="16">
        <f>IF(OR(13&gt;Inputs!$B$5,$B152=""),"",MAX(0,N152*(1+INDEX('Annual Returns'!$B$4:$B$157,MATCH($A152+12,'Annual Returns'!$A$4:$A$157,0)))-Inputs!$B$2*Inputs!$B$3*(1+Inputs!$B$4)^12))</f>
        <v/>
      </c>
      <c r="P152" s="16">
        <f>IF(OR(14&gt;Inputs!$B$5,$B152=""),"",MAX(0,O152*(1+INDEX('Annual Returns'!$B$4:$B$157,MATCH($A152+13,'Annual Returns'!$A$4:$A$157,0)))-Inputs!$B$2*Inputs!$B$3*(1+Inputs!$B$4)^13))</f>
        <v/>
      </c>
      <c r="Q152" s="16">
        <f>IF(OR(15&gt;Inputs!$B$5,$B152=""),"",MAX(0,P152*(1+INDEX('Annual Returns'!$B$4:$B$157,MATCH($A152+14,'Annual Returns'!$A$4:$A$157,0)))-Inputs!$B$2*Inputs!$B$3*(1+Inputs!$B$4)^14))</f>
        <v/>
      </c>
      <c r="R152" s="16">
        <f>IF(OR(16&gt;Inputs!$B$5,$B152=""),"",MAX(0,Q152*(1+INDEX('Annual Returns'!$B$4:$B$157,MATCH($A152+15,'Annual Returns'!$A$4:$A$157,0)))-Inputs!$B$2*Inputs!$B$3*(1+Inputs!$B$4)^15))</f>
        <v/>
      </c>
      <c r="S152" s="16">
        <f>IF(OR(17&gt;Inputs!$B$5,$B152=""),"",MAX(0,R152*(1+INDEX('Annual Returns'!$B$4:$B$157,MATCH($A152+16,'Annual Returns'!$A$4:$A$157,0)))-Inputs!$B$2*Inputs!$B$3*(1+Inputs!$B$4)^16))</f>
        <v/>
      </c>
      <c r="T152" s="16">
        <f>IF(OR(18&gt;Inputs!$B$5,$B152=""),"",MAX(0,S152*(1+INDEX('Annual Returns'!$B$4:$B$157,MATCH($A152+17,'Annual Returns'!$A$4:$A$157,0)))-Inputs!$B$2*Inputs!$B$3*(1+Inputs!$B$4)^17))</f>
        <v/>
      </c>
      <c r="U152" s="16">
        <f>IF(OR(19&gt;Inputs!$B$5,$B152=""),"",MAX(0,T152*(1+INDEX('Annual Returns'!$B$4:$B$157,MATCH($A152+18,'Annual Returns'!$A$4:$A$157,0)))-Inputs!$B$2*Inputs!$B$3*(1+Inputs!$B$4)^18))</f>
        <v/>
      </c>
      <c r="V152" s="16">
        <f>IF(OR(20&gt;Inputs!$B$5,$B152=""),"",MAX(0,U152*(1+INDEX('Annual Returns'!$B$4:$B$157,MATCH($A152+19,'Annual Returns'!$A$4:$A$157,0)))-Inputs!$B$2*Inputs!$B$3*(1+Inputs!$B$4)^19))</f>
        <v/>
      </c>
      <c r="W152" s="16">
        <f>IF(OR(21&gt;Inputs!$B$5,$B152=""),"",MAX(0,V152*(1+INDEX('Annual Returns'!$B$4:$B$157,MATCH($A152+20,'Annual Returns'!$A$4:$A$157,0)))-Inputs!$B$2*Inputs!$B$3*(1+Inputs!$B$4)^20))</f>
        <v/>
      </c>
      <c r="X152" s="16">
        <f>IF(OR(22&gt;Inputs!$B$5,$B152=""),"",MAX(0,W152*(1+INDEX('Annual Returns'!$B$4:$B$157,MATCH($A152+21,'Annual Returns'!$A$4:$A$157,0)))-Inputs!$B$2*Inputs!$B$3*(1+Inputs!$B$4)^21))</f>
        <v/>
      </c>
      <c r="Y152" s="16">
        <f>IF(OR(23&gt;Inputs!$B$5,$B152=""),"",MAX(0,X152*(1+INDEX('Annual Returns'!$B$4:$B$157,MATCH($A152+22,'Annual Returns'!$A$4:$A$157,0)))-Inputs!$B$2*Inputs!$B$3*(1+Inputs!$B$4)^22))</f>
        <v/>
      </c>
      <c r="Z152" s="16">
        <f>IF(OR(24&gt;Inputs!$B$5,$B152=""),"",MAX(0,Y152*(1+INDEX('Annual Returns'!$B$4:$B$157,MATCH($A152+23,'Annual Returns'!$A$4:$A$157,0)))-Inputs!$B$2*Inputs!$B$3*(1+Inputs!$B$4)^23))</f>
        <v/>
      </c>
      <c r="AA152" s="16">
        <f>IF(OR(25&gt;Inputs!$B$5,$B152=""),"",MAX(0,Z152*(1+INDEX('Annual Returns'!$B$4:$B$157,MATCH($A152+24,'Annual Returns'!$A$4:$A$157,0)))-Inputs!$B$2*Inputs!$B$3*(1+Inputs!$B$4)^24))</f>
        <v/>
      </c>
      <c r="AB152" s="16">
        <f>IF(OR(26&gt;Inputs!$B$5,$B152=""),"",MAX(0,AA152*(1+INDEX('Annual Returns'!$B$4:$B$157,MATCH($A152+25,'Annual Returns'!$A$4:$A$157,0)))-Inputs!$B$2*Inputs!$B$3*(1+Inputs!$B$4)^25))</f>
        <v/>
      </c>
      <c r="AC152" s="16">
        <f>IF(OR(27&gt;Inputs!$B$5,$B152=""),"",MAX(0,AB152*(1+INDEX('Annual Returns'!$B$4:$B$157,MATCH($A152+26,'Annual Returns'!$A$4:$A$157,0)))-Inputs!$B$2*Inputs!$B$3*(1+Inputs!$B$4)^26))</f>
        <v/>
      </c>
      <c r="AD152" s="16">
        <f>IF(OR(28&gt;Inputs!$B$5,$B152=""),"",MAX(0,AC152*(1+INDEX('Annual Returns'!$B$4:$B$157,MATCH($A152+27,'Annual Returns'!$A$4:$A$157,0)))-Inputs!$B$2*Inputs!$B$3*(1+Inputs!$B$4)^27))</f>
        <v/>
      </c>
      <c r="AE152" s="16">
        <f>IF(OR(29&gt;Inputs!$B$5,$B152=""),"",MAX(0,AD152*(1+INDEX('Annual Returns'!$B$4:$B$157,MATCH($A152+28,'Annual Returns'!$A$4:$A$157,0)))-Inputs!$B$2*Inputs!$B$3*(1+Inputs!$B$4)^28))</f>
        <v/>
      </c>
      <c r="AF152" s="16">
        <f>IF(OR(30&gt;Inputs!$B$5,$B152=""),"",MAX(0,AE152*(1+INDEX('Annual Returns'!$B$4:$B$157,MATCH($A152+29,'Annual Returns'!$A$4:$A$157,0)))-Inputs!$B$2*Inputs!$B$3*(1+Inputs!$B$4)^29))</f>
        <v/>
      </c>
      <c r="AG152" s="16">
        <f>IF(OR(31&gt;Inputs!$B$5,$B152=""),"",MAX(0,AF152*(1+INDEX('Annual Returns'!$B$4:$B$157,MATCH($A152+30,'Annual Returns'!$A$4:$A$157,0)))-Inputs!$B$2*Inputs!$B$3*(1+Inputs!$B$4)^30))</f>
        <v/>
      </c>
      <c r="AH152" s="16">
        <f>IF(OR(32&gt;Inputs!$B$5,$B152=""),"",MAX(0,AG152*(1+INDEX('Annual Returns'!$B$4:$B$157,MATCH($A152+31,'Annual Returns'!$A$4:$A$157,0)))-Inputs!$B$2*Inputs!$B$3*(1+Inputs!$B$4)^31))</f>
        <v/>
      </c>
      <c r="AI152" s="16">
        <f>IF(OR(33&gt;Inputs!$B$5,$B152=""),"",MAX(0,AH152*(1+INDEX('Annual Returns'!$B$4:$B$157,MATCH($A152+32,'Annual Returns'!$A$4:$A$157,0)))-Inputs!$B$2*Inputs!$B$3*(1+Inputs!$B$4)^32))</f>
        <v/>
      </c>
      <c r="AJ152" s="16">
        <f>IF(OR(34&gt;Inputs!$B$5,$B152=""),"",MAX(0,AI152*(1+INDEX('Annual Returns'!$B$4:$B$157,MATCH($A152+33,'Annual Returns'!$A$4:$A$157,0)))-Inputs!$B$2*Inputs!$B$3*(1+Inputs!$B$4)^33))</f>
        <v/>
      </c>
      <c r="AK152" s="16">
        <f>IF(OR(35&gt;Inputs!$B$5,$B152=""),"",MAX(0,AJ152*(1+INDEX('Annual Returns'!$B$4:$B$157,MATCH($A152+34,'Annual Returns'!$A$4:$A$157,0)))-Inputs!$B$2*Inputs!$B$3*(1+Inputs!$B$4)^34))</f>
        <v/>
      </c>
      <c r="AL152" s="16">
        <f>IF(OR(36&gt;Inputs!$B$5,$B152=""),"",MAX(0,AK152*(1+INDEX('Annual Returns'!$B$4:$B$157,MATCH($A152+35,'Annual Returns'!$A$4:$A$157,0)))-Inputs!$B$2*Inputs!$B$3*(1+Inputs!$B$4)^35))</f>
        <v/>
      </c>
      <c r="AM152" s="16">
        <f>IF(OR(37&gt;Inputs!$B$5,$B152=""),"",MAX(0,AL152*(1+INDEX('Annual Returns'!$B$4:$B$157,MATCH($A152+36,'Annual Returns'!$A$4:$A$157,0)))-Inputs!$B$2*Inputs!$B$3*(1+Inputs!$B$4)^36))</f>
        <v/>
      </c>
      <c r="AN152" s="16">
        <f>IF(OR(38&gt;Inputs!$B$5,$B152=""),"",MAX(0,AM152*(1+INDEX('Annual Returns'!$B$4:$B$157,MATCH($A152+37,'Annual Returns'!$A$4:$A$157,0)))-Inputs!$B$2*Inputs!$B$3*(1+Inputs!$B$4)^37))</f>
        <v/>
      </c>
      <c r="AO152" s="16">
        <f>IF(OR(39&gt;Inputs!$B$5,$B152=""),"",MAX(0,AN152*(1+INDEX('Annual Returns'!$B$4:$B$157,MATCH($A152+38,'Annual Returns'!$A$4:$A$157,0)))-Inputs!$B$2*Inputs!$B$3*(1+Inputs!$B$4)^38))</f>
        <v/>
      </c>
      <c r="AP152" s="16">
        <f>IF(OR(40&gt;Inputs!$B$5,$B152=""),"",MAX(0,AO152*(1+INDEX('Annual Returns'!$B$4:$B$157,MATCH($A152+39,'Annual Returns'!$A$4:$A$157,0)))-Inputs!$B$2*Inputs!$B$3*(1+Inputs!$B$4)^39))</f>
        <v/>
      </c>
      <c r="AQ152" s="16">
        <f>IF(OR(41&gt;Inputs!$B$5,$B152=""),"",MAX(0,AP152*(1+INDEX('Annual Returns'!$B$4:$B$157,MATCH($A152+40,'Annual Returns'!$A$4:$A$157,0)))-Inputs!$B$2*Inputs!$B$3*(1+Inputs!$B$4)^40))</f>
        <v/>
      </c>
      <c r="AR152" s="16">
        <f>IF(OR(42&gt;Inputs!$B$5,$B152=""),"",MAX(0,AQ152*(1+INDEX('Annual Returns'!$B$4:$B$157,MATCH($A152+41,'Annual Returns'!$A$4:$A$157,0)))-Inputs!$B$2*Inputs!$B$3*(1+Inputs!$B$4)^41))</f>
        <v/>
      </c>
      <c r="AS152" s="16">
        <f>IF(OR(43&gt;Inputs!$B$5,$B152=""),"",MAX(0,AR152*(1+INDEX('Annual Returns'!$B$4:$B$157,MATCH($A152+42,'Annual Returns'!$A$4:$A$157,0)))-Inputs!$B$2*Inputs!$B$3*(1+Inputs!$B$4)^42))</f>
        <v/>
      </c>
      <c r="AT152" s="16">
        <f>IF(OR(44&gt;Inputs!$B$5,$B152=""),"",MAX(0,AS152*(1+INDEX('Annual Returns'!$B$4:$B$157,MATCH($A152+43,'Annual Returns'!$A$4:$A$157,0)))-Inputs!$B$2*Inputs!$B$3*(1+Inputs!$B$4)^43))</f>
        <v/>
      </c>
      <c r="AU152" s="16">
        <f>IF(OR(45&gt;Inputs!$B$5,$B152=""),"",MAX(0,AT152*(1+INDEX('Annual Returns'!$B$4:$B$157,MATCH($A152+44,'Annual Returns'!$A$4:$A$157,0)))-Inputs!$B$2*Inputs!$B$3*(1+Inputs!$B$4)^44))</f>
        <v/>
      </c>
      <c r="AV152" s="16">
        <f>IF(OR(46&gt;Inputs!$B$5,$B152=""),"",MAX(0,AU152*(1+INDEX('Annual Returns'!$B$4:$B$157,MATCH($A152+45,'Annual Returns'!$A$4:$A$157,0)))-Inputs!$B$2*Inputs!$B$3*(1+Inputs!$B$4)^45))</f>
        <v/>
      </c>
      <c r="AW152" s="16">
        <f>IF(OR(47&gt;Inputs!$B$5,$B152=""),"",MAX(0,AV152*(1+INDEX('Annual Returns'!$B$4:$B$157,MATCH($A152+46,'Annual Returns'!$A$4:$A$157,0)))-Inputs!$B$2*Inputs!$B$3*(1+Inputs!$B$4)^46))</f>
        <v/>
      </c>
      <c r="AX152" s="16">
        <f>IF(OR(48&gt;Inputs!$B$5,$B152=""),"",MAX(0,AW152*(1+INDEX('Annual Returns'!$B$4:$B$157,MATCH($A152+47,'Annual Returns'!$A$4:$A$157,0)))-Inputs!$B$2*Inputs!$B$3*(1+Inputs!$B$4)^47))</f>
        <v/>
      </c>
      <c r="AY152" s="16">
        <f>IF(OR(49&gt;Inputs!$B$5,$B152=""),"",MAX(0,AX152*(1+INDEX('Annual Returns'!$B$4:$B$157,MATCH($A152+48,'Annual Returns'!$A$4:$A$157,0)))-Inputs!$B$2*Inputs!$B$3*(1+Inputs!$B$4)^48))</f>
        <v/>
      </c>
      <c r="AZ152" s="16">
        <f>IF(OR(50&gt;Inputs!$B$5,$B152=""),"",MAX(0,AY152*(1+INDEX('Annual Returns'!$B$4:$B$157,MATCH($A152+49,'Annual Returns'!$A$4:$A$157,0)))-Inputs!$B$2*Inputs!$B$3*(1+Inputs!$B$4)^49))</f>
        <v/>
      </c>
      <c r="BA152" s="16">
        <f>IF(B152="","",INDEX(C152:AZ152,Inputs!$B$5))</f>
        <v/>
      </c>
      <c r="BB152">
        <f>IF(BA152="","",IF(BA152&gt;0,1,0))</f>
        <v/>
      </c>
      <c r="BC152">
        <f>IF(BB152="","",IF(BB152=1,"",MATCH(0,C152:AZ152,0)))</f>
        <v/>
      </c>
    </row>
    <row r="153">
      <c r="A153" t="n">
        <v>2021</v>
      </c>
      <c r="B153" s="16">
        <f>IF(OR($A153+Inputs!$B$5-1&gt;Inputs!$B$7,Inputs!$B$5&gt;50),"",Inputs!$B$2)</f>
        <v/>
      </c>
      <c r="C153" s="16">
        <f>IF(OR(1&gt;Inputs!$B$5,$B153=""),"",MAX(0,B153*(1+INDEX('Annual Returns'!$B$4:$B$157,MATCH($A153+0,'Annual Returns'!$A$4:$A$157,0)))-Inputs!$B$2*Inputs!$B$3*(1+Inputs!$B$4)^0))</f>
        <v/>
      </c>
      <c r="D153" s="16">
        <f>IF(OR(2&gt;Inputs!$B$5,$B153=""),"",MAX(0,C153*(1+INDEX('Annual Returns'!$B$4:$B$157,MATCH($A153+1,'Annual Returns'!$A$4:$A$157,0)))-Inputs!$B$2*Inputs!$B$3*(1+Inputs!$B$4)^1))</f>
        <v/>
      </c>
      <c r="E153" s="16">
        <f>IF(OR(3&gt;Inputs!$B$5,$B153=""),"",MAX(0,D153*(1+INDEX('Annual Returns'!$B$4:$B$157,MATCH($A153+2,'Annual Returns'!$A$4:$A$157,0)))-Inputs!$B$2*Inputs!$B$3*(1+Inputs!$B$4)^2))</f>
        <v/>
      </c>
      <c r="F153" s="16">
        <f>IF(OR(4&gt;Inputs!$B$5,$B153=""),"",MAX(0,E153*(1+INDEX('Annual Returns'!$B$4:$B$157,MATCH($A153+3,'Annual Returns'!$A$4:$A$157,0)))-Inputs!$B$2*Inputs!$B$3*(1+Inputs!$B$4)^3))</f>
        <v/>
      </c>
      <c r="G153" s="16">
        <f>IF(OR(5&gt;Inputs!$B$5,$B153=""),"",MAX(0,F153*(1+INDEX('Annual Returns'!$B$4:$B$157,MATCH($A153+4,'Annual Returns'!$A$4:$A$157,0)))-Inputs!$B$2*Inputs!$B$3*(1+Inputs!$B$4)^4))</f>
        <v/>
      </c>
      <c r="H153" s="16">
        <f>IF(OR(6&gt;Inputs!$B$5,$B153=""),"",MAX(0,G153*(1+INDEX('Annual Returns'!$B$4:$B$157,MATCH($A153+5,'Annual Returns'!$A$4:$A$157,0)))-Inputs!$B$2*Inputs!$B$3*(1+Inputs!$B$4)^5))</f>
        <v/>
      </c>
      <c r="I153" s="16">
        <f>IF(OR(7&gt;Inputs!$B$5,$B153=""),"",MAX(0,H153*(1+INDEX('Annual Returns'!$B$4:$B$157,MATCH($A153+6,'Annual Returns'!$A$4:$A$157,0)))-Inputs!$B$2*Inputs!$B$3*(1+Inputs!$B$4)^6))</f>
        <v/>
      </c>
      <c r="J153" s="16">
        <f>IF(OR(8&gt;Inputs!$B$5,$B153=""),"",MAX(0,I153*(1+INDEX('Annual Returns'!$B$4:$B$157,MATCH($A153+7,'Annual Returns'!$A$4:$A$157,0)))-Inputs!$B$2*Inputs!$B$3*(1+Inputs!$B$4)^7))</f>
        <v/>
      </c>
      <c r="K153" s="16">
        <f>IF(OR(9&gt;Inputs!$B$5,$B153=""),"",MAX(0,J153*(1+INDEX('Annual Returns'!$B$4:$B$157,MATCH($A153+8,'Annual Returns'!$A$4:$A$157,0)))-Inputs!$B$2*Inputs!$B$3*(1+Inputs!$B$4)^8))</f>
        <v/>
      </c>
      <c r="L153" s="16">
        <f>IF(OR(10&gt;Inputs!$B$5,$B153=""),"",MAX(0,K153*(1+INDEX('Annual Returns'!$B$4:$B$157,MATCH($A153+9,'Annual Returns'!$A$4:$A$157,0)))-Inputs!$B$2*Inputs!$B$3*(1+Inputs!$B$4)^9))</f>
        <v/>
      </c>
      <c r="M153" s="16">
        <f>IF(OR(11&gt;Inputs!$B$5,$B153=""),"",MAX(0,L153*(1+INDEX('Annual Returns'!$B$4:$B$157,MATCH($A153+10,'Annual Returns'!$A$4:$A$157,0)))-Inputs!$B$2*Inputs!$B$3*(1+Inputs!$B$4)^10))</f>
        <v/>
      </c>
      <c r="N153" s="16">
        <f>IF(OR(12&gt;Inputs!$B$5,$B153=""),"",MAX(0,M153*(1+INDEX('Annual Returns'!$B$4:$B$157,MATCH($A153+11,'Annual Returns'!$A$4:$A$157,0)))-Inputs!$B$2*Inputs!$B$3*(1+Inputs!$B$4)^11))</f>
        <v/>
      </c>
      <c r="O153" s="16">
        <f>IF(OR(13&gt;Inputs!$B$5,$B153=""),"",MAX(0,N153*(1+INDEX('Annual Returns'!$B$4:$B$157,MATCH($A153+12,'Annual Returns'!$A$4:$A$157,0)))-Inputs!$B$2*Inputs!$B$3*(1+Inputs!$B$4)^12))</f>
        <v/>
      </c>
      <c r="P153" s="16">
        <f>IF(OR(14&gt;Inputs!$B$5,$B153=""),"",MAX(0,O153*(1+INDEX('Annual Returns'!$B$4:$B$157,MATCH($A153+13,'Annual Returns'!$A$4:$A$157,0)))-Inputs!$B$2*Inputs!$B$3*(1+Inputs!$B$4)^13))</f>
        <v/>
      </c>
      <c r="Q153" s="16">
        <f>IF(OR(15&gt;Inputs!$B$5,$B153=""),"",MAX(0,P153*(1+INDEX('Annual Returns'!$B$4:$B$157,MATCH($A153+14,'Annual Returns'!$A$4:$A$157,0)))-Inputs!$B$2*Inputs!$B$3*(1+Inputs!$B$4)^14))</f>
        <v/>
      </c>
      <c r="R153" s="16">
        <f>IF(OR(16&gt;Inputs!$B$5,$B153=""),"",MAX(0,Q153*(1+INDEX('Annual Returns'!$B$4:$B$157,MATCH($A153+15,'Annual Returns'!$A$4:$A$157,0)))-Inputs!$B$2*Inputs!$B$3*(1+Inputs!$B$4)^15))</f>
        <v/>
      </c>
      <c r="S153" s="16">
        <f>IF(OR(17&gt;Inputs!$B$5,$B153=""),"",MAX(0,R153*(1+INDEX('Annual Returns'!$B$4:$B$157,MATCH($A153+16,'Annual Returns'!$A$4:$A$157,0)))-Inputs!$B$2*Inputs!$B$3*(1+Inputs!$B$4)^16))</f>
        <v/>
      </c>
      <c r="T153" s="16">
        <f>IF(OR(18&gt;Inputs!$B$5,$B153=""),"",MAX(0,S153*(1+INDEX('Annual Returns'!$B$4:$B$157,MATCH($A153+17,'Annual Returns'!$A$4:$A$157,0)))-Inputs!$B$2*Inputs!$B$3*(1+Inputs!$B$4)^17))</f>
        <v/>
      </c>
      <c r="U153" s="16">
        <f>IF(OR(19&gt;Inputs!$B$5,$B153=""),"",MAX(0,T153*(1+INDEX('Annual Returns'!$B$4:$B$157,MATCH($A153+18,'Annual Returns'!$A$4:$A$157,0)))-Inputs!$B$2*Inputs!$B$3*(1+Inputs!$B$4)^18))</f>
        <v/>
      </c>
      <c r="V153" s="16">
        <f>IF(OR(20&gt;Inputs!$B$5,$B153=""),"",MAX(0,U153*(1+INDEX('Annual Returns'!$B$4:$B$157,MATCH($A153+19,'Annual Returns'!$A$4:$A$157,0)))-Inputs!$B$2*Inputs!$B$3*(1+Inputs!$B$4)^19))</f>
        <v/>
      </c>
      <c r="W153" s="16">
        <f>IF(OR(21&gt;Inputs!$B$5,$B153=""),"",MAX(0,V153*(1+INDEX('Annual Returns'!$B$4:$B$157,MATCH($A153+20,'Annual Returns'!$A$4:$A$157,0)))-Inputs!$B$2*Inputs!$B$3*(1+Inputs!$B$4)^20))</f>
        <v/>
      </c>
      <c r="X153" s="16">
        <f>IF(OR(22&gt;Inputs!$B$5,$B153=""),"",MAX(0,W153*(1+INDEX('Annual Returns'!$B$4:$B$157,MATCH($A153+21,'Annual Returns'!$A$4:$A$157,0)))-Inputs!$B$2*Inputs!$B$3*(1+Inputs!$B$4)^21))</f>
        <v/>
      </c>
      <c r="Y153" s="16">
        <f>IF(OR(23&gt;Inputs!$B$5,$B153=""),"",MAX(0,X153*(1+INDEX('Annual Returns'!$B$4:$B$157,MATCH($A153+22,'Annual Returns'!$A$4:$A$157,0)))-Inputs!$B$2*Inputs!$B$3*(1+Inputs!$B$4)^22))</f>
        <v/>
      </c>
      <c r="Z153" s="16">
        <f>IF(OR(24&gt;Inputs!$B$5,$B153=""),"",MAX(0,Y153*(1+INDEX('Annual Returns'!$B$4:$B$157,MATCH($A153+23,'Annual Returns'!$A$4:$A$157,0)))-Inputs!$B$2*Inputs!$B$3*(1+Inputs!$B$4)^23))</f>
        <v/>
      </c>
      <c r="AA153" s="16">
        <f>IF(OR(25&gt;Inputs!$B$5,$B153=""),"",MAX(0,Z153*(1+INDEX('Annual Returns'!$B$4:$B$157,MATCH($A153+24,'Annual Returns'!$A$4:$A$157,0)))-Inputs!$B$2*Inputs!$B$3*(1+Inputs!$B$4)^24))</f>
        <v/>
      </c>
      <c r="AB153" s="16">
        <f>IF(OR(26&gt;Inputs!$B$5,$B153=""),"",MAX(0,AA153*(1+INDEX('Annual Returns'!$B$4:$B$157,MATCH($A153+25,'Annual Returns'!$A$4:$A$157,0)))-Inputs!$B$2*Inputs!$B$3*(1+Inputs!$B$4)^25))</f>
        <v/>
      </c>
      <c r="AC153" s="16">
        <f>IF(OR(27&gt;Inputs!$B$5,$B153=""),"",MAX(0,AB153*(1+INDEX('Annual Returns'!$B$4:$B$157,MATCH($A153+26,'Annual Returns'!$A$4:$A$157,0)))-Inputs!$B$2*Inputs!$B$3*(1+Inputs!$B$4)^26))</f>
        <v/>
      </c>
      <c r="AD153" s="16">
        <f>IF(OR(28&gt;Inputs!$B$5,$B153=""),"",MAX(0,AC153*(1+INDEX('Annual Returns'!$B$4:$B$157,MATCH($A153+27,'Annual Returns'!$A$4:$A$157,0)))-Inputs!$B$2*Inputs!$B$3*(1+Inputs!$B$4)^27))</f>
        <v/>
      </c>
      <c r="AE153" s="16">
        <f>IF(OR(29&gt;Inputs!$B$5,$B153=""),"",MAX(0,AD153*(1+INDEX('Annual Returns'!$B$4:$B$157,MATCH($A153+28,'Annual Returns'!$A$4:$A$157,0)))-Inputs!$B$2*Inputs!$B$3*(1+Inputs!$B$4)^28))</f>
        <v/>
      </c>
      <c r="AF153" s="16">
        <f>IF(OR(30&gt;Inputs!$B$5,$B153=""),"",MAX(0,AE153*(1+INDEX('Annual Returns'!$B$4:$B$157,MATCH($A153+29,'Annual Returns'!$A$4:$A$157,0)))-Inputs!$B$2*Inputs!$B$3*(1+Inputs!$B$4)^29))</f>
        <v/>
      </c>
      <c r="AG153" s="16">
        <f>IF(OR(31&gt;Inputs!$B$5,$B153=""),"",MAX(0,AF153*(1+INDEX('Annual Returns'!$B$4:$B$157,MATCH($A153+30,'Annual Returns'!$A$4:$A$157,0)))-Inputs!$B$2*Inputs!$B$3*(1+Inputs!$B$4)^30))</f>
        <v/>
      </c>
      <c r="AH153" s="16">
        <f>IF(OR(32&gt;Inputs!$B$5,$B153=""),"",MAX(0,AG153*(1+INDEX('Annual Returns'!$B$4:$B$157,MATCH($A153+31,'Annual Returns'!$A$4:$A$157,0)))-Inputs!$B$2*Inputs!$B$3*(1+Inputs!$B$4)^31))</f>
        <v/>
      </c>
      <c r="AI153" s="16">
        <f>IF(OR(33&gt;Inputs!$B$5,$B153=""),"",MAX(0,AH153*(1+INDEX('Annual Returns'!$B$4:$B$157,MATCH($A153+32,'Annual Returns'!$A$4:$A$157,0)))-Inputs!$B$2*Inputs!$B$3*(1+Inputs!$B$4)^32))</f>
        <v/>
      </c>
      <c r="AJ153" s="16">
        <f>IF(OR(34&gt;Inputs!$B$5,$B153=""),"",MAX(0,AI153*(1+INDEX('Annual Returns'!$B$4:$B$157,MATCH($A153+33,'Annual Returns'!$A$4:$A$157,0)))-Inputs!$B$2*Inputs!$B$3*(1+Inputs!$B$4)^33))</f>
        <v/>
      </c>
      <c r="AK153" s="16">
        <f>IF(OR(35&gt;Inputs!$B$5,$B153=""),"",MAX(0,AJ153*(1+INDEX('Annual Returns'!$B$4:$B$157,MATCH($A153+34,'Annual Returns'!$A$4:$A$157,0)))-Inputs!$B$2*Inputs!$B$3*(1+Inputs!$B$4)^34))</f>
        <v/>
      </c>
      <c r="AL153" s="16">
        <f>IF(OR(36&gt;Inputs!$B$5,$B153=""),"",MAX(0,AK153*(1+INDEX('Annual Returns'!$B$4:$B$157,MATCH($A153+35,'Annual Returns'!$A$4:$A$157,0)))-Inputs!$B$2*Inputs!$B$3*(1+Inputs!$B$4)^35))</f>
        <v/>
      </c>
      <c r="AM153" s="16">
        <f>IF(OR(37&gt;Inputs!$B$5,$B153=""),"",MAX(0,AL153*(1+INDEX('Annual Returns'!$B$4:$B$157,MATCH($A153+36,'Annual Returns'!$A$4:$A$157,0)))-Inputs!$B$2*Inputs!$B$3*(1+Inputs!$B$4)^36))</f>
        <v/>
      </c>
      <c r="AN153" s="16">
        <f>IF(OR(38&gt;Inputs!$B$5,$B153=""),"",MAX(0,AM153*(1+INDEX('Annual Returns'!$B$4:$B$157,MATCH($A153+37,'Annual Returns'!$A$4:$A$157,0)))-Inputs!$B$2*Inputs!$B$3*(1+Inputs!$B$4)^37))</f>
        <v/>
      </c>
      <c r="AO153" s="16">
        <f>IF(OR(39&gt;Inputs!$B$5,$B153=""),"",MAX(0,AN153*(1+INDEX('Annual Returns'!$B$4:$B$157,MATCH($A153+38,'Annual Returns'!$A$4:$A$157,0)))-Inputs!$B$2*Inputs!$B$3*(1+Inputs!$B$4)^38))</f>
        <v/>
      </c>
      <c r="AP153" s="16">
        <f>IF(OR(40&gt;Inputs!$B$5,$B153=""),"",MAX(0,AO153*(1+INDEX('Annual Returns'!$B$4:$B$157,MATCH($A153+39,'Annual Returns'!$A$4:$A$157,0)))-Inputs!$B$2*Inputs!$B$3*(1+Inputs!$B$4)^39))</f>
        <v/>
      </c>
      <c r="AQ153" s="16">
        <f>IF(OR(41&gt;Inputs!$B$5,$B153=""),"",MAX(0,AP153*(1+INDEX('Annual Returns'!$B$4:$B$157,MATCH($A153+40,'Annual Returns'!$A$4:$A$157,0)))-Inputs!$B$2*Inputs!$B$3*(1+Inputs!$B$4)^40))</f>
        <v/>
      </c>
      <c r="AR153" s="16">
        <f>IF(OR(42&gt;Inputs!$B$5,$B153=""),"",MAX(0,AQ153*(1+INDEX('Annual Returns'!$B$4:$B$157,MATCH($A153+41,'Annual Returns'!$A$4:$A$157,0)))-Inputs!$B$2*Inputs!$B$3*(1+Inputs!$B$4)^41))</f>
        <v/>
      </c>
      <c r="AS153" s="16">
        <f>IF(OR(43&gt;Inputs!$B$5,$B153=""),"",MAX(0,AR153*(1+INDEX('Annual Returns'!$B$4:$B$157,MATCH($A153+42,'Annual Returns'!$A$4:$A$157,0)))-Inputs!$B$2*Inputs!$B$3*(1+Inputs!$B$4)^42))</f>
        <v/>
      </c>
      <c r="AT153" s="16">
        <f>IF(OR(44&gt;Inputs!$B$5,$B153=""),"",MAX(0,AS153*(1+INDEX('Annual Returns'!$B$4:$B$157,MATCH($A153+43,'Annual Returns'!$A$4:$A$157,0)))-Inputs!$B$2*Inputs!$B$3*(1+Inputs!$B$4)^43))</f>
        <v/>
      </c>
      <c r="AU153" s="16">
        <f>IF(OR(45&gt;Inputs!$B$5,$B153=""),"",MAX(0,AT153*(1+INDEX('Annual Returns'!$B$4:$B$157,MATCH($A153+44,'Annual Returns'!$A$4:$A$157,0)))-Inputs!$B$2*Inputs!$B$3*(1+Inputs!$B$4)^44))</f>
        <v/>
      </c>
      <c r="AV153" s="16">
        <f>IF(OR(46&gt;Inputs!$B$5,$B153=""),"",MAX(0,AU153*(1+INDEX('Annual Returns'!$B$4:$B$157,MATCH($A153+45,'Annual Returns'!$A$4:$A$157,0)))-Inputs!$B$2*Inputs!$B$3*(1+Inputs!$B$4)^45))</f>
        <v/>
      </c>
      <c r="AW153" s="16">
        <f>IF(OR(47&gt;Inputs!$B$5,$B153=""),"",MAX(0,AV153*(1+INDEX('Annual Returns'!$B$4:$B$157,MATCH($A153+46,'Annual Returns'!$A$4:$A$157,0)))-Inputs!$B$2*Inputs!$B$3*(1+Inputs!$B$4)^46))</f>
        <v/>
      </c>
      <c r="AX153" s="16">
        <f>IF(OR(48&gt;Inputs!$B$5,$B153=""),"",MAX(0,AW153*(1+INDEX('Annual Returns'!$B$4:$B$157,MATCH($A153+47,'Annual Returns'!$A$4:$A$157,0)))-Inputs!$B$2*Inputs!$B$3*(1+Inputs!$B$4)^47))</f>
        <v/>
      </c>
      <c r="AY153" s="16">
        <f>IF(OR(49&gt;Inputs!$B$5,$B153=""),"",MAX(0,AX153*(1+INDEX('Annual Returns'!$B$4:$B$157,MATCH($A153+48,'Annual Returns'!$A$4:$A$157,0)))-Inputs!$B$2*Inputs!$B$3*(1+Inputs!$B$4)^48))</f>
        <v/>
      </c>
      <c r="AZ153" s="16">
        <f>IF(OR(50&gt;Inputs!$B$5,$B153=""),"",MAX(0,AY153*(1+INDEX('Annual Returns'!$B$4:$B$157,MATCH($A153+49,'Annual Returns'!$A$4:$A$157,0)))-Inputs!$B$2*Inputs!$B$3*(1+Inputs!$B$4)^49))</f>
        <v/>
      </c>
      <c r="BA153" s="16">
        <f>IF(B153="","",INDEX(C153:AZ153,Inputs!$B$5))</f>
        <v/>
      </c>
      <c r="BB153">
        <f>IF(BA153="","",IF(BA153&gt;0,1,0))</f>
        <v/>
      </c>
      <c r="BC153">
        <f>IF(BB153="","",IF(BB153=1,"",MATCH(0,C153:AZ153,0)))</f>
        <v/>
      </c>
    </row>
    <row r="154">
      <c r="A154" t="n">
        <v>2022</v>
      </c>
      <c r="B154" s="16">
        <f>IF(OR($A154+Inputs!$B$5-1&gt;Inputs!$B$7,Inputs!$B$5&gt;50),"",Inputs!$B$2)</f>
        <v/>
      </c>
      <c r="C154" s="16">
        <f>IF(OR(1&gt;Inputs!$B$5,$B154=""),"",MAX(0,B154*(1+INDEX('Annual Returns'!$B$4:$B$157,MATCH($A154+0,'Annual Returns'!$A$4:$A$157,0)))-Inputs!$B$2*Inputs!$B$3*(1+Inputs!$B$4)^0))</f>
        <v/>
      </c>
      <c r="D154" s="16">
        <f>IF(OR(2&gt;Inputs!$B$5,$B154=""),"",MAX(0,C154*(1+INDEX('Annual Returns'!$B$4:$B$157,MATCH($A154+1,'Annual Returns'!$A$4:$A$157,0)))-Inputs!$B$2*Inputs!$B$3*(1+Inputs!$B$4)^1))</f>
        <v/>
      </c>
      <c r="E154" s="16">
        <f>IF(OR(3&gt;Inputs!$B$5,$B154=""),"",MAX(0,D154*(1+INDEX('Annual Returns'!$B$4:$B$157,MATCH($A154+2,'Annual Returns'!$A$4:$A$157,0)))-Inputs!$B$2*Inputs!$B$3*(1+Inputs!$B$4)^2))</f>
        <v/>
      </c>
      <c r="F154" s="16">
        <f>IF(OR(4&gt;Inputs!$B$5,$B154=""),"",MAX(0,E154*(1+INDEX('Annual Returns'!$B$4:$B$157,MATCH($A154+3,'Annual Returns'!$A$4:$A$157,0)))-Inputs!$B$2*Inputs!$B$3*(1+Inputs!$B$4)^3))</f>
        <v/>
      </c>
      <c r="G154" s="16">
        <f>IF(OR(5&gt;Inputs!$B$5,$B154=""),"",MAX(0,F154*(1+INDEX('Annual Returns'!$B$4:$B$157,MATCH($A154+4,'Annual Returns'!$A$4:$A$157,0)))-Inputs!$B$2*Inputs!$B$3*(1+Inputs!$B$4)^4))</f>
        <v/>
      </c>
      <c r="H154" s="16">
        <f>IF(OR(6&gt;Inputs!$B$5,$B154=""),"",MAX(0,G154*(1+INDEX('Annual Returns'!$B$4:$B$157,MATCH($A154+5,'Annual Returns'!$A$4:$A$157,0)))-Inputs!$B$2*Inputs!$B$3*(1+Inputs!$B$4)^5))</f>
        <v/>
      </c>
      <c r="I154" s="16">
        <f>IF(OR(7&gt;Inputs!$B$5,$B154=""),"",MAX(0,H154*(1+INDEX('Annual Returns'!$B$4:$B$157,MATCH($A154+6,'Annual Returns'!$A$4:$A$157,0)))-Inputs!$B$2*Inputs!$B$3*(1+Inputs!$B$4)^6))</f>
        <v/>
      </c>
      <c r="J154" s="16">
        <f>IF(OR(8&gt;Inputs!$B$5,$B154=""),"",MAX(0,I154*(1+INDEX('Annual Returns'!$B$4:$B$157,MATCH($A154+7,'Annual Returns'!$A$4:$A$157,0)))-Inputs!$B$2*Inputs!$B$3*(1+Inputs!$B$4)^7))</f>
        <v/>
      </c>
      <c r="K154" s="16">
        <f>IF(OR(9&gt;Inputs!$B$5,$B154=""),"",MAX(0,J154*(1+INDEX('Annual Returns'!$B$4:$B$157,MATCH($A154+8,'Annual Returns'!$A$4:$A$157,0)))-Inputs!$B$2*Inputs!$B$3*(1+Inputs!$B$4)^8))</f>
        <v/>
      </c>
      <c r="L154" s="16">
        <f>IF(OR(10&gt;Inputs!$B$5,$B154=""),"",MAX(0,K154*(1+INDEX('Annual Returns'!$B$4:$B$157,MATCH($A154+9,'Annual Returns'!$A$4:$A$157,0)))-Inputs!$B$2*Inputs!$B$3*(1+Inputs!$B$4)^9))</f>
        <v/>
      </c>
      <c r="M154" s="16">
        <f>IF(OR(11&gt;Inputs!$B$5,$B154=""),"",MAX(0,L154*(1+INDEX('Annual Returns'!$B$4:$B$157,MATCH($A154+10,'Annual Returns'!$A$4:$A$157,0)))-Inputs!$B$2*Inputs!$B$3*(1+Inputs!$B$4)^10))</f>
        <v/>
      </c>
      <c r="N154" s="16">
        <f>IF(OR(12&gt;Inputs!$B$5,$B154=""),"",MAX(0,M154*(1+INDEX('Annual Returns'!$B$4:$B$157,MATCH($A154+11,'Annual Returns'!$A$4:$A$157,0)))-Inputs!$B$2*Inputs!$B$3*(1+Inputs!$B$4)^11))</f>
        <v/>
      </c>
      <c r="O154" s="16">
        <f>IF(OR(13&gt;Inputs!$B$5,$B154=""),"",MAX(0,N154*(1+INDEX('Annual Returns'!$B$4:$B$157,MATCH($A154+12,'Annual Returns'!$A$4:$A$157,0)))-Inputs!$B$2*Inputs!$B$3*(1+Inputs!$B$4)^12))</f>
        <v/>
      </c>
      <c r="P154" s="16">
        <f>IF(OR(14&gt;Inputs!$B$5,$B154=""),"",MAX(0,O154*(1+INDEX('Annual Returns'!$B$4:$B$157,MATCH($A154+13,'Annual Returns'!$A$4:$A$157,0)))-Inputs!$B$2*Inputs!$B$3*(1+Inputs!$B$4)^13))</f>
        <v/>
      </c>
      <c r="Q154" s="16">
        <f>IF(OR(15&gt;Inputs!$B$5,$B154=""),"",MAX(0,P154*(1+INDEX('Annual Returns'!$B$4:$B$157,MATCH($A154+14,'Annual Returns'!$A$4:$A$157,0)))-Inputs!$B$2*Inputs!$B$3*(1+Inputs!$B$4)^14))</f>
        <v/>
      </c>
      <c r="R154" s="16">
        <f>IF(OR(16&gt;Inputs!$B$5,$B154=""),"",MAX(0,Q154*(1+INDEX('Annual Returns'!$B$4:$B$157,MATCH($A154+15,'Annual Returns'!$A$4:$A$157,0)))-Inputs!$B$2*Inputs!$B$3*(1+Inputs!$B$4)^15))</f>
        <v/>
      </c>
      <c r="S154" s="16">
        <f>IF(OR(17&gt;Inputs!$B$5,$B154=""),"",MAX(0,R154*(1+INDEX('Annual Returns'!$B$4:$B$157,MATCH($A154+16,'Annual Returns'!$A$4:$A$157,0)))-Inputs!$B$2*Inputs!$B$3*(1+Inputs!$B$4)^16))</f>
        <v/>
      </c>
      <c r="T154" s="16">
        <f>IF(OR(18&gt;Inputs!$B$5,$B154=""),"",MAX(0,S154*(1+INDEX('Annual Returns'!$B$4:$B$157,MATCH($A154+17,'Annual Returns'!$A$4:$A$157,0)))-Inputs!$B$2*Inputs!$B$3*(1+Inputs!$B$4)^17))</f>
        <v/>
      </c>
      <c r="U154" s="16">
        <f>IF(OR(19&gt;Inputs!$B$5,$B154=""),"",MAX(0,T154*(1+INDEX('Annual Returns'!$B$4:$B$157,MATCH($A154+18,'Annual Returns'!$A$4:$A$157,0)))-Inputs!$B$2*Inputs!$B$3*(1+Inputs!$B$4)^18))</f>
        <v/>
      </c>
      <c r="V154" s="16">
        <f>IF(OR(20&gt;Inputs!$B$5,$B154=""),"",MAX(0,U154*(1+INDEX('Annual Returns'!$B$4:$B$157,MATCH($A154+19,'Annual Returns'!$A$4:$A$157,0)))-Inputs!$B$2*Inputs!$B$3*(1+Inputs!$B$4)^19))</f>
        <v/>
      </c>
      <c r="W154" s="16">
        <f>IF(OR(21&gt;Inputs!$B$5,$B154=""),"",MAX(0,V154*(1+INDEX('Annual Returns'!$B$4:$B$157,MATCH($A154+20,'Annual Returns'!$A$4:$A$157,0)))-Inputs!$B$2*Inputs!$B$3*(1+Inputs!$B$4)^20))</f>
        <v/>
      </c>
      <c r="X154" s="16">
        <f>IF(OR(22&gt;Inputs!$B$5,$B154=""),"",MAX(0,W154*(1+INDEX('Annual Returns'!$B$4:$B$157,MATCH($A154+21,'Annual Returns'!$A$4:$A$157,0)))-Inputs!$B$2*Inputs!$B$3*(1+Inputs!$B$4)^21))</f>
        <v/>
      </c>
      <c r="Y154" s="16">
        <f>IF(OR(23&gt;Inputs!$B$5,$B154=""),"",MAX(0,X154*(1+INDEX('Annual Returns'!$B$4:$B$157,MATCH($A154+22,'Annual Returns'!$A$4:$A$157,0)))-Inputs!$B$2*Inputs!$B$3*(1+Inputs!$B$4)^22))</f>
        <v/>
      </c>
      <c r="Z154" s="16">
        <f>IF(OR(24&gt;Inputs!$B$5,$B154=""),"",MAX(0,Y154*(1+INDEX('Annual Returns'!$B$4:$B$157,MATCH($A154+23,'Annual Returns'!$A$4:$A$157,0)))-Inputs!$B$2*Inputs!$B$3*(1+Inputs!$B$4)^23))</f>
        <v/>
      </c>
      <c r="AA154" s="16">
        <f>IF(OR(25&gt;Inputs!$B$5,$B154=""),"",MAX(0,Z154*(1+INDEX('Annual Returns'!$B$4:$B$157,MATCH($A154+24,'Annual Returns'!$A$4:$A$157,0)))-Inputs!$B$2*Inputs!$B$3*(1+Inputs!$B$4)^24))</f>
        <v/>
      </c>
      <c r="AB154" s="16">
        <f>IF(OR(26&gt;Inputs!$B$5,$B154=""),"",MAX(0,AA154*(1+INDEX('Annual Returns'!$B$4:$B$157,MATCH($A154+25,'Annual Returns'!$A$4:$A$157,0)))-Inputs!$B$2*Inputs!$B$3*(1+Inputs!$B$4)^25))</f>
        <v/>
      </c>
      <c r="AC154" s="16">
        <f>IF(OR(27&gt;Inputs!$B$5,$B154=""),"",MAX(0,AB154*(1+INDEX('Annual Returns'!$B$4:$B$157,MATCH($A154+26,'Annual Returns'!$A$4:$A$157,0)))-Inputs!$B$2*Inputs!$B$3*(1+Inputs!$B$4)^26))</f>
        <v/>
      </c>
      <c r="AD154" s="16">
        <f>IF(OR(28&gt;Inputs!$B$5,$B154=""),"",MAX(0,AC154*(1+INDEX('Annual Returns'!$B$4:$B$157,MATCH($A154+27,'Annual Returns'!$A$4:$A$157,0)))-Inputs!$B$2*Inputs!$B$3*(1+Inputs!$B$4)^27))</f>
        <v/>
      </c>
      <c r="AE154" s="16">
        <f>IF(OR(29&gt;Inputs!$B$5,$B154=""),"",MAX(0,AD154*(1+INDEX('Annual Returns'!$B$4:$B$157,MATCH($A154+28,'Annual Returns'!$A$4:$A$157,0)))-Inputs!$B$2*Inputs!$B$3*(1+Inputs!$B$4)^28))</f>
        <v/>
      </c>
      <c r="AF154" s="16">
        <f>IF(OR(30&gt;Inputs!$B$5,$B154=""),"",MAX(0,AE154*(1+INDEX('Annual Returns'!$B$4:$B$157,MATCH($A154+29,'Annual Returns'!$A$4:$A$157,0)))-Inputs!$B$2*Inputs!$B$3*(1+Inputs!$B$4)^29))</f>
        <v/>
      </c>
      <c r="AG154" s="16">
        <f>IF(OR(31&gt;Inputs!$B$5,$B154=""),"",MAX(0,AF154*(1+INDEX('Annual Returns'!$B$4:$B$157,MATCH($A154+30,'Annual Returns'!$A$4:$A$157,0)))-Inputs!$B$2*Inputs!$B$3*(1+Inputs!$B$4)^30))</f>
        <v/>
      </c>
      <c r="AH154" s="16">
        <f>IF(OR(32&gt;Inputs!$B$5,$B154=""),"",MAX(0,AG154*(1+INDEX('Annual Returns'!$B$4:$B$157,MATCH($A154+31,'Annual Returns'!$A$4:$A$157,0)))-Inputs!$B$2*Inputs!$B$3*(1+Inputs!$B$4)^31))</f>
        <v/>
      </c>
      <c r="AI154" s="16">
        <f>IF(OR(33&gt;Inputs!$B$5,$B154=""),"",MAX(0,AH154*(1+INDEX('Annual Returns'!$B$4:$B$157,MATCH($A154+32,'Annual Returns'!$A$4:$A$157,0)))-Inputs!$B$2*Inputs!$B$3*(1+Inputs!$B$4)^32))</f>
        <v/>
      </c>
      <c r="AJ154" s="16">
        <f>IF(OR(34&gt;Inputs!$B$5,$B154=""),"",MAX(0,AI154*(1+INDEX('Annual Returns'!$B$4:$B$157,MATCH($A154+33,'Annual Returns'!$A$4:$A$157,0)))-Inputs!$B$2*Inputs!$B$3*(1+Inputs!$B$4)^33))</f>
        <v/>
      </c>
      <c r="AK154" s="16">
        <f>IF(OR(35&gt;Inputs!$B$5,$B154=""),"",MAX(0,AJ154*(1+INDEX('Annual Returns'!$B$4:$B$157,MATCH($A154+34,'Annual Returns'!$A$4:$A$157,0)))-Inputs!$B$2*Inputs!$B$3*(1+Inputs!$B$4)^34))</f>
        <v/>
      </c>
      <c r="AL154" s="16">
        <f>IF(OR(36&gt;Inputs!$B$5,$B154=""),"",MAX(0,AK154*(1+INDEX('Annual Returns'!$B$4:$B$157,MATCH($A154+35,'Annual Returns'!$A$4:$A$157,0)))-Inputs!$B$2*Inputs!$B$3*(1+Inputs!$B$4)^35))</f>
        <v/>
      </c>
      <c r="AM154" s="16">
        <f>IF(OR(37&gt;Inputs!$B$5,$B154=""),"",MAX(0,AL154*(1+INDEX('Annual Returns'!$B$4:$B$157,MATCH($A154+36,'Annual Returns'!$A$4:$A$157,0)))-Inputs!$B$2*Inputs!$B$3*(1+Inputs!$B$4)^36))</f>
        <v/>
      </c>
      <c r="AN154" s="16">
        <f>IF(OR(38&gt;Inputs!$B$5,$B154=""),"",MAX(0,AM154*(1+INDEX('Annual Returns'!$B$4:$B$157,MATCH($A154+37,'Annual Returns'!$A$4:$A$157,0)))-Inputs!$B$2*Inputs!$B$3*(1+Inputs!$B$4)^37))</f>
        <v/>
      </c>
      <c r="AO154" s="16">
        <f>IF(OR(39&gt;Inputs!$B$5,$B154=""),"",MAX(0,AN154*(1+INDEX('Annual Returns'!$B$4:$B$157,MATCH($A154+38,'Annual Returns'!$A$4:$A$157,0)))-Inputs!$B$2*Inputs!$B$3*(1+Inputs!$B$4)^38))</f>
        <v/>
      </c>
      <c r="AP154" s="16">
        <f>IF(OR(40&gt;Inputs!$B$5,$B154=""),"",MAX(0,AO154*(1+INDEX('Annual Returns'!$B$4:$B$157,MATCH($A154+39,'Annual Returns'!$A$4:$A$157,0)))-Inputs!$B$2*Inputs!$B$3*(1+Inputs!$B$4)^39))</f>
        <v/>
      </c>
      <c r="AQ154" s="16">
        <f>IF(OR(41&gt;Inputs!$B$5,$B154=""),"",MAX(0,AP154*(1+INDEX('Annual Returns'!$B$4:$B$157,MATCH($A154+40,'Annual Returns'!$A$4:$A$157,0)))-Inputs!$B$2*Inputs!$B$3*(1+Inputs!$B$4)^40))</f>
        <v/>
      </c>
      <c r="AR154" s="16">
        <f>IF(OR(42&gt;Inputs!$B$5,$B154=""),"",MAX(0,AQ154*(1+INDEX('Annual Returns'!$B$4:$B$157,MATCH($A154+41,'Annual Returns'!$A$4:$A$157,0)))-Inputs!$B$2*Inputs!$B$3*(1+Inputs!$B$4)^41))</f>
        <v/>
      </c>
      <c r="AS154" s="16">
        <f>IF(OR(43&gt;Inputs!$B$5,$B154=""),"",MAX(0,AR154*(1+INDEX('Annual Returns'!$B$4:$B$157,MATCH($A154+42,'Annual Returns'!$A$4:$A$157,0)))-Inputs!$B$2*Inputs!$B$3*(1+Inputs!$B$4)^42))</f>
        <v/>
      </c>
      <c r="AT154" s="16">
        <f>IF(OR(44&gt;Inputs!$B$5,$B154=""),"",MAX(0,AS154*(1+INDEX('Annual Returns'!$B$4:$B$157,MATCH($A154+43,'Annual Returns'!$A$4:$A$157,0)))-Inputs!$B$2*Inputs!$B$3*(1+Inputs!$B$4)^43))</f>
        <v/>
      </c>
      <c r="AU154" s="16">
        <f>IF(OR(45&gt;Inputs!$B$5,$B154=""),"",MAX(0,AT154*(1+INDEX('Annual Returns'!$B$4:$B$157,MATCH($A154+44,'Annual Returns'!$A$4:$A$157,0)))-Inputs!$B$2*Inputs!$B$3*(1+Inputs!$B$4)^44))</f>
        <v/>
      </c>
      <c r="AV154" s="16">
        <f>IF(OR(46&gt;Inputs!$B$5,$B154=""),"",MAX(0,AU154*(1+INDEX('Annual Returns'!$B$4:$B$157,MATCH($A154+45,'Annual Returns'!$A$4:$A$157,0)))-Inputs!$B$2*Inputs!$B$3*(1+Inputs!$B$4)^45))</f>
        <v/>
      </c>
      <c r="AW154" s="16">
        <f>IF(OR(47&gt;Inputs!$B$5,$B154=""),"",MAX(0,AV154*(1+INDEX('Annual Returns'!$B$4:$B$157,MATCH($A154+46,'Annual Returns'!$A$4:$A$157,0)))-Inputs!$B$2*Inputs!$B$3*(1+Inputs!$B$4)^46))</f>
        <v/>
      </c>
      <c r="AX154" s="16">
        <f>IF(OR(48&gt;Inputs!$B$5,$B154=""),"",MAX(0,AW154*(1+INDEX('Annual Returns'!$B$4:$B$157,MATCH($A154+47,'Annual Returns'!$A$4:$A$157,0)))-Inputs!$B$2*Inputs!$B$3*(1+Inputs!$B$4)^47))</f>
        <v/>
      </c>
      <c r="AY154" s="16">
        <f>IF(OR(49&gt;Inputs!$B$5,$B154=""),"",MAX(0,AX154*(1+INDEX('Annual Returns'!$B$4:$B$157,MATCH($A154+48,'Annual Returns'!$A$4:$A$157,0)))-Inputs!$B$2*Inputs!$B$3*(1+Inputs!$B$4)^48))</f>
        <v/>
      </c>
      <c r="AZ154" s="16">
        <f>IF(OR(50&gt;Inputs!$B$5,$B154=""),"",MAX(0,AY154*(1+INDEX('Annual Returns'!$B$4:$B$157,MATCH($A154+49,'Annual Returns'!$A$4:$A$157,0)))-Inputs!$B$2*Inputs!$B$3*(1+Inputs!$B$4)^49))</f>
        <v/>
      </c>
      <c r="BA154" s="16">
        <f>IF(B154="","",INDEX(C154:AZ154,Inputs!$B$5))</f>
        <v/>
      </c>
      <c r="BB154">
        <f>IF(BA154="","",IF(BA154&gt;0,1,0))</f>
        <v/>
      </c>
      <c r="BC154">
        <f>IF(BB154="","",IF(BB154=1,"",MATCH(0,C154:AZ154,0)))</f>
        <v/>
      </c>
    </row>
    <row r="155">
      <c r="A155" t="n">
        <v>2023</v>
      </c>
      <c r="B155" s="16">
        <f>IF(OR($A155+Inputs!$B$5-1&gt;Inputs!$B$7,Inputs!$B$5&gt;50),"",Inputs!$B$2)</f>
        <v/>
      </c>
      <c r="C155" s="16">
        <f>IF(OR(1&gt;Inputs!$B$5,$B155=""),"",MAX(0,B155*(1+INDEX('Annual Returns'!$B$4:$B$157,MATCH($A155+0,'Annual Returns'!$A$4:$A$157,0)))-Inputs!$B$2*Inputs!$B$3*(1+Inputs!$B$4)^0))</f>
        <v/>
      </c>
      <c r="D155" s="16">
        <f>IF(OR(2&gt;Inputs!$B$5,$B155=""),"",MAX(0,C155*(1+INDEX('Annual Returns'!$B$4:$B$157,MATCH($A155+1,'Annual Returns'!$A$4:$A$157,0)))-Inputs!$B$2*Inputs!$B$3*(1+Inputs!$B$4)^1))</f>
        <v/>
      </c>
      <c r="E155" s="16">
        <f>IF(OR(3&gt;Inputs!$B$5,$B155=""),"",MAX(0,D155*(1+INDEX('Annual Returns'!$B$4:$B$157,MATCH($A155+2,'Annual Returns'!$A$4:$A$157,0)))-Inputs!$B$2*Inputs!$B$3*(1+Inputs!$B$4)^2))</f>
        <v/>
      </c>
      <c r="F155" s="16">
        <f>IF(OR(4&gt;Inputs!$B$5,$B155=""),"",MAX(0,E155*(1+INDEX('Annual Returns'!$B$4:$B$157,MATCH($A155+3,'Annual Returns'!$A$4:$A$157,0)))-Inputs!$B$2*Inputs!$B$3*(1+Inputs!$B$4)^3))</f>
        <v/>
      </c>
      <c r="G155" s="16">
        <f>IF(OR(5&gt;Inputs!$B$5,$B155=""),"",MAX(0,F155*(1+INDEX('Annual Returns'!$B$4:$B$157,MATCH($A155+4,'Annual Returns'!$A$4:$A$157,0)))-Inputs!$B$2*Inputs!$B$3*(1+Inputs!$B$4)^4))</f>
        <v/>
      </c>
      <c r="H155" s="16">
        <f>IF(OR(6&gt;Inputs!$B$5,$B155=""),"",MAX(0,G155*(1+INDEX('Annual Returns'!$B$4:$B$157,MATCH($A155+5,'Annual Returns'!$A$4:$A$157,0)))-Inputs!$B$2*Inputs!$B$3*(1+Inputs!$B$4)^5))</f>
        <v/>
      </c>
      <c r="I155" s="16">
        <f>IF(OR(7&gt;Inputs!$B$5,$B155=""),"",MAX(0,H155*(1+INDEX('Annual Returns'!$B$4:$B$157,MATCH($A155+6,'Annual Returns'!$A$4:$A$157,0)))-Inputs!$B$2*Inputs!$B$3*(1+Inputs!$B$4)^6))</f>
        <v/>
      </c>
      <c r="J155" s="16">
        <f>IF(OR(8&gt;Inputs!$B$5,$B155=""),"",MAX(0,I155*(1+INDEX('Annual Returns'!$B$4:$B$157,MATCH($A155+7,'Annual Returns'!$A$4:$A$157,0)))-Inputs!$B$2*Inputs!$B$3*(1+Inputs!$B$4)^7))</f>
        <v/>
      </c>
      <c r="K155" s="16">
        <f>IF(OR(9&gt;Inputs!$B$5,$B155=""),"",MAX(0,J155*(1+INDEX('Annual Returns'!$B$4:$B$157,MATCH($A155+8,'Annual Returns'!$A$4:$A$157,0)))-Inputs!$B$2*Inputs!$B$3*(1+Inputs!$B$4)^8))</f>
        <v/>
      </c>
      <c r="L155" s="16">
        <f>IF(OR(10&gt;Inputs!$B$5,$B155=""),"",MAX(0,K155*(1+INDEX('Annual Returns'!$B$4:$B$157,MATCH($A155+9,'Annual Returns'!$A$4:$A$157,0)))-Inputs!$B$2*Inputs!$B$3*(1+Inputs!$B$4)^9))</f>
        <v/>
      </c>
      <c r="M155" s="16">
        <f>IF(OR(11&gt;Inputs!$B$5,$B155=""),"",MAX(0,L155*(1+INDEX('Annual Returns'!$B$4:$B$157,MATCH($A155+10,'Annual Returns'!$A$4:$A$157,0)))-Inputs!$B$2*Inputs!$B$3*(1+Inputs!$B$4)^10))</f>
        <v/>
      </c>
      <c r="N155" s="16">
        <f>IF(OR(12&gt;Inputs!$B$5,$B155=""),"",MAX(0,M155*(1+INDEX('Annual Returns'!$B$4:$B$157,MATCH($A155+11,'Annual Returns'!$A$4:$A$157,0)))-Inputs!$B$2*Inputs!$B$3*(1+Inputs!$B$4)^11))</f>
        <v/>
      </c>
      <c r="O155" s="16">
        <f>IF(OR(13&gt;Inputs!$B$5,$B155=""),"",MAX(0,N155*(1+INDEX('Annual Returns'!$B$4:$B$157,MATCH($A155+12,'Annual Returns'!$A$4:$A$157,0)))-Inputs!$B$2*Inputs!$B$3*(1+Inputs!$B$4)^12))</f>
        <v/>
      </c>
      <c r="P155" s="16">
        <f>IF(OR(14&gt;Inputs!$B$5,$B155=""),"",MAX(0,O155*(1+INDEX('Annual Returns'!$B$4:$B$157,MATCH($A155+13,'Annual Returns'!$A$4:$A$157,0)))-Inputs!$B$2*Inputs!$B$3*(1+Inputs!$B$4)^13))</f>
        <v/>
      </c>
      <c r="Q155" s="16">
        <f>IF(OR(15&gt;Inputs!$B$5,$B155=""),"",MAX(0,P155*(1+INDEX('Annual Returns'!$B$4:$B$157,MATCH($A155+14,'Annual Returns'!$A$4:$A$157,0)))-Inputs!$B$2*Inputs!$B$3*(1+Inputs!$B$4)^14))</f>
        <v/>
      </c>
      <c r="R155" s="16">
        <f>IF(OR(16&gt;Inputs!$B$5,$B155=""),"",MAX(0,Q155*(1+INDEX('Annual Returns'!$B$4:$B$157,MATCH($A155+15,'Annual Returns'!$A$4:$A$157,0)))-Inputs!$B$2*Inputs!$B$3*(1+Inputs!$B$4)^15))</f>
        <v/>
      </c>
      <c r="S155" s="16">
        <f>IF(OR(17&gt;Inputs!$B$5,$B155=""),"",MAX(0,R155*(1+INDEX('Annual Returns'!$B$4:$B$157,MATCH($A155+16,'Annual Returns'!$A$4:$A$157,0)))-Inputs!$B$2*Inputs!$B$3*(1+Inputs!$B$4)^16))</f>
        <v/>
      </c>
      <c r="T155" s="16">
        <f>IF(OR(18&gt;Inputs!$B$5,$B155=""),"",MAX(0,S155*(1+INDEX('Annual Returns'!$B$4:$B$157,MATCH($A155+17,'Annual Returns'!$A$4:$A$157,0)))-Inputs!$B$2*Inputs!$B$3*(1+Inputs!$B$4)^17))</f>
        <v/>
      </c>
      <c r="U155" s="16">
        <f>IF(OR(19&gt;Inputs!$B$5,$B155=""),"",MAX(0,T155*(1+INDEX('Annual Returns'!$B$4:$B$157,MATCH($A155+18,'Annual Returns'!$A$4:$A$157,0)))-Inputs!$B$2*Inputs!$B$3*(1+Inputs!$B$4)^18))</f>
        <v/>
      </c>
      <c r="V155" s="16">
        <f>IF(OR(20&gt;Inputs!$B$5,$B155=""),"",MAX(0,U155*(1+INDEX('Annual Returns'!$B$4:$B$157,MATCH($A155+19,'Annual Returns'!$A$4:$A$157,0)))-Inputs!$B$2*Inputs!$B$3*(1+Inputs!$B$4)^19))</f>
        <v/>
      </c>
      <c r="W155" s="16">
        <f>IF(OR(21&gt;Inputs!$B$5,$B155=""),"",MAX(0,V155*(1+INDEX('Annual Returns'!$B$4:$B$157,MATCH($A155+20,'Annual Returns'!$A$4:$A$157,0)))-Inputs!$B$2*Inputs!$B$3*(1+Inputs!$B$4)^20))</f>
        <v/>
      </c>
      <c r="X155" s="16">
        <f>IF(OR(22&gt;Inputs!$B$5,$B155=""),"",MAX(0,W155*(1+INDEX('Annual Returns'!$B$4:$B$157,MATCH($A155+21,'Annual Returns'!$A$4:$A$157,0)))-Inputs!$B$2*Inputs!$B$3*(1+Inputs!$B$4)^21))</f>
        <v/>
      </c>
      <c r="Y155" s="16">
        <f>IF(OR(23&gt;Inputs!$B$5,$B155=""),"",MAX(0,X155*(1+INDEX('Annual Returns'!$B$4:$B$157,MATCH($A155+22,'Annual Returns'!$A$4:$A$157,0)))-Inputs!$B$2*Inputs!$B$3*(1+Inputs!$B$4)^22))</f>
        <v/>
      </c>
      <c r="Z155" s="16">
        <f>IF(OR(24&gt;Inputs!$B$5,$B155=""),"",MAX(0,Y155*(1+INDEX('Annual Returns'!$B$4:$B$157,MATCH($A155+23,'Annual Returns'!$A$4:$A$157,0)))-Inputs!$B$2*Inputs!$B$3*(1+Inputs!$B$4)^23))</f>
        <v/>
      </c>
      <c r="AA155" s="16">
        <f>IF(OR(25&gt;Inputs!$B$5,$B155=""),"",MAX(0,Z155*(1+INDEX('Annual Returns'!$B$4:$B$157,MATCH($A155+24,'Annual Returns'!$A$4:$A$157,0)))-Inputs!$B$2*Inputs!$B$3*(1+Inputs!$B$4)^24))</f>
        <v/>
      </c>
      <c r="AB155" s="16">
        <f>IF(OR(26&gt;Inputs!$B$5,$B155=""),"",MAX(0,AA155*(1+INDEX('Annual Returns'!$B$4:$B$157,MATCH($A155+25,'Annual Returns'!$A$4:$A$157,0)))-Inputs!$B$2*Inputs!$B$3*(1+Inputs!$B$4)^25))</f>
        <v/>
      </c>
      <c r="AC155" s="16">
        <f>IF(OR(27&gt;Inputs!$B$5,$B155=""),"",MAX(0,AB155*(1+INDEX('Annual Returns'!$B$4:$B$157,MATCH($A155+26,'Annual Returns'!$A$4:$A$157,0)))-Inputs!$B$2*Inputs!$B$3*(1+Inputs!$B$4)^26))</f>
        <v/>
      </c>
      <c r="AD155" s="16">
        <f>IF(OR(28&gt;Inputs!$B$5,$B155=""),"",MAX(0,AC155*(1+INDEX('Annual Returns'!$B$4:$B$157,MATCH($A155+27,'Annual Returns'!$A$4:$A$157,0)))-Inputs!$B$2*Inputs!$B$3*(1+Inputs!$B$4)^27))</f>
        <v/>
      </c>
      <c r="AE155" s="16">
        <f>IF(OR(29&gt;Inputs!$B$5,$B155=""),"",MAX(0,AD155*(1+INDEX('Annual Returns'!$B$4:$B$157,MATCH($A155+28,'Annual Returns'!$A$4:$A$157,0)))-Inputs!$B$2*Inputs!$B$3*(1+Inputs!$B$4)^28))</f>
        <v/>
      </c>
      <c r="AF155" s="16">
        <f>IF(OR(30&gt;Inputs!$B$5,$B155=""),"",MAX(0,AE155*(1+INDEX('Annual Returns'!$B$4:$B$157,MATCH($A155+29,'Annual Returns'!$A$4:$A$157,0)))-Inputs!$B$2*Inputs!$B$3*(1+Inputs!$B$4)^29))</f>
        <v/>
      </c>
      <c r="AG155" s="16">
        <f>IF(OR(31&gt;Inputs!$B$5,$B155=""),"",MAX(0,AF155*(1+INDEX('Annual Returns'!$B$4:$B$157,MATCH($A155+30,'Annual Returns'!$A$4:$A$157,0)))-Inputs!$B$2*Inputs!$B$3*(1+Inputs!$B$4)^30))</f>
        <v/>
      </c>
      <c r="AH155" s="16">
        <f>IF(OR(32&gt;Inputs!$B$5,$B155=""),"",MAX(0,AG155*(1+INDEX('Annual Returns'!$B$4:$B$157,MATCH($A155+31,'Annual Returns'!$A$4:$A$157,0)))-Inputs!$B$2*Inputs!$B$3*(1+Inputs!$B$4)^31))</f>
        <v/>
      </c>
      <c r="AI155" s="16">
        <f>IF(OR(33&gt;Inputs!$B$5,$B155=""),"",MAX(0,AH155*(1+INDEX('Annual Returns'!$B$4:$B$157,MATCH($A155+32,'Annual Returns'!$A$4:$A$157,0)))-Inputs!$B$2*Inputs!$B$3*(1+Inputs!$B$4)^32))</f>
        <v/>
      </c>
      <c r="AJ155" s="16">
        <f>IF(OR(34&gt;Inputs!$B$5,$B155=""),"",MAX(0,AI155*(1+INDEX('Annual Returns'!$B$4:$B$157,MATCH($A155+33,'Annual Returns'!$A$4:$A$157,0)))-Inputs!$B$2*Inputs!$B$3*(1+Inputs!$B$4)^33))</f>
        <v/>
      </c>
      <c r="AK155" s="16">
        <f>IF(OR(35&gt;Inputs!$B$5,$B155=""),"",MAX(0,AJ155*(1+INDEX('Annual Returns'!$B$4:$B$157,MATCH($A155+34,'Annual Returns'!$A$4:$A$157,0)))-Inputs!$B$2*Inputs!$B$3*(1+Inputs!$B$4)^34))</f>
        <v/>
      </c>
      <c r="AL155" s="16">
        <f>IF(OR(36&gt;Inputs!$B$5,$B155=""),"",MAX(0,AK155*(1+INDEX('Annual Returns'!$B$4:$B$157,MATCH($A155+35,'Annual Returns'!$A$4:$A$157,0)))-Inputs!$B$2*Inputs!$B$3*(1+Inputs!$B$4)^35))</f>
        <v/>
      </c>
      <c r="AM155" s="16">
        <f>IF(OR(37&gt;Inputs!$B$5,$B155=""),"",MAX(0,AL155*(1+INDEX('Annual Returns'!$B$4:$B$157,MATCH($A155+36,'Annual Returns'!$A$4:$A$157,0)))-Inputs!$B$2*Inputs!$B$3*(1+Inputs!$B$4)^36))</f>
        <v/>
      </c>
      <c r="AN155" s="16">
        <f>IF(OR(38&gt;Inputs!$B$5,$B155=""),"",MAX(0,AM155*(1+INDEX('Annual Returns'!$B$4:$B$157,MATCH($A155+37,'Annual Returns'!$A$4:$A$157,0)))-Inputs!$B$2*Inputs!$B$3*(1+Inputs!$B$4)^37))</f>
        <v/>
      </c>
      <c r="AO155" s="16">
        <f>IF(OR(39&gt;Inputs!$B$5,$B155=""),"",MAX(0,AN155*(1+INDEX('Annual Returns'!$B$4:$B$157,MATCH($A155+38,'Annual Returns'!$A$4:$A$157,0)))-Inputs!$B$2*Inputs!$B$3*(1+Inputs!$B$4)^38))</f>
        <v/>
      </c>
      <c r="AP155" s="16">
        <f>IF(OR(40&gt;Inputs!$B$5,$B155=""),"",MAX(0,AO155*(1+INDEX('Annual Returns'!$B$4:$B$157,MATCH($A155+39,'Annual Returns'!$A$4:$A$157,0)))-Inputs!$B$2*Inputs!$B$3*(1+Inputs!$B$4)^39))</f>
        <v/>
      </c>
      <c r="AQ155" s="16">
        <f>IF(OR(41&gt;Inputs!$B$5,$B155=""),"",MAX(0,AP155*(1+INDEX('Annual Returns'!$B$4:$B$157,MATCH($A155+40,'Annual Returns'!$A$4:$A$157,0)))-Inputs!$B$2*Inputs!$B$3*(1+Inputs!$B$4)^40))</f>
        <v/>
      </c>
      <c r="AR155" s="16">
        <f>IF(OR(42&gt;Inputs!$B$5,$B155=""),"",MAX(0,AQ155*(1+INDEX('Annual Returns'!$B$4:$B$157,MATCH($A155+41,'Annual Returns'!$A$4:$A$157,0)))-Inputs!$B$2*Inputs!$B$3*(1+Inputs!$B$4)^41))</f>
        <v/>
      </c>
      <c r="AS155" s="16">
        <f>IF(OR(43&gt;Inputs!$B$5,$B155=""),"",MAX(0,AR155*(1+INDEX('Annual Returns'!$B$4:$B$157,MATCH($A155+42,'Annual Returns'!$A$4:$A$157,0)))-Inputs!$B$2*Inputs!$B$3*(1+Inputs!$B$4)^42))</f>
        <v/>
      </c>
      <c r="AT155" s="16">
        <f>IF(OR(44&gt;Inputs!$B$5,$B155=""),"",MAX(0,AS155*(1+INDEX('Annual Returns'!$B$4:$B$157,MATCH($A155+43,'Annual Returns'!$A$4:$A$157,0)))-Inputs!$B$2*Inputs!$B$3*(1+Inputs!$B$4)^43))</f>
        <v/>
      </c>
      <c r="AU155" s="16">
        <f>IF(OR(45&gt;Inputs!$B$5,$B155=""),"",MAX(0,AT155*(1+INDEX('Annual Returns'!$B$4:$B$157,MATCH($A155+44,'Annual Returns'!$A$4:$A$157,0)))-Inputs!$B$2*Inputs!$B$3*(1+Inputs!$B$4)^44))</f>
        <v/>
      </c>
      <c r="AV155" s="16">
        <f>IF(OR(46&gt;Inputs!$B$5,$B155=""),"",MAX(0,AU155*(1+INDEX('Annual Returns'!$B$4:$B$157,MATCH($A155+45,'Annual Returns'!$A$4:$A$157,0)))-Inputs!$B$2*Inputs!$B$3*(1+Inputs!$B$4)^45))</f>
        <v/>
      </c>
      <c r="AW155" s="16">
        <f>IF(OR(47&gt;Inputs!$B$5,$B155=""),"",MAX(0,AV155*(1+INDEX('Annual Returns'!$B$4:$B$157,MATCH($A155+46,'Annual Returns'!$A$4:$A$157,0)))-Inputs!$B$2*Inputs!$B$3*(1+Inputs!$B$4)^46))</f>
        <v/>
      </c>
      <c r="AX155" s="16">
        <f>IF(OR(48&gt;Inputs!$B$5,$B155=""),"",MAX(0,AW155*(1+INDEX('Annual Returns'!$B$4:$B$157,MATCH($A155+47,'Annual Returns'!$A$4:$A$157,0)))-Inputs!$B$2*Inputs!$B$3*(1+Inputs!$B$4)^47))</f>
        <v/>
      </c>
      <c r="AY155" s="16">
        <f>IF(OR(49&gt;Inputs!$B$5,$B155=""),"",MAX(0,AX155*(1+INDEX('Annual Returns'!$B$4:$B$157,MATCH($A155+48,'Annual Returns'!$A$4:$A$157,0)))-Inputs!$B$2*Inputs!$B$3*(1+Inputs!$B$4)^48))</f>
        <v/>
      </c>
      <c r="AZ155" s="16">
        <f>IF(OR(50&gt;Inputs!$B$5,$B155=""),"",MAX(0,AY155*(1+INDEX('Annual Returns'!$B$4:$B$157,MATCH($A155+49,'Annual Returns'!$A$4:$A$157,0)))-Inputs!$B$2*Inputs!$B$3*(1+Inputs!$B$4)^49))</f>
        <v/>
      </c>
      <c r="BA155" s="16">
        <f>IF(B155="","",INDEX(C155:AZ155,Inputs!$B$5))</f>
        <v/>
      </c>
      <c r="BB155">
        <f>IF(BA155="","",IF(BA155&gt;0,1,0))</f>
        <v/>
      </c>
      <c r="BC155">
        <f>IF(BB155="","",IF(BB155=1,"",MATCH(0,C155:AZ155,0)))</f>
        <v/>
      </c>
    </row>
    <row r="156">
      <c r="A156" t="n">
        <v>2024</v>
      </c>
      <c r="B156" s="16">
        <f>IF(OR($A156+Inputs!$B$5-1&gt;Inputs!$B$7,Inputs!$B$5&gt;50),"",Inputs!$B$2)</f>
        <v/>
      </c>
      <c r="C156" s="16">
        <f>IF(OR(1&gt;Inputs!$B$5,$B156=""),"",MAX(0,B156*(1+INDEX('Annual Returns'!$B$4:$B$157,MATCH($A156+0,'Annual Returns'!$A$4:$A$157,0)))-Inputs!$B$2*Inputs!$B$3*(1+Inputs!$B$4)^0))</f>
        <v/>
      </c>
      <c r="D156" s="16">
        <f>IF(OR(2&gt;Inputs!$B$5,$B156=""),"",MAX(0,C156*(1+INDEX('Annual Returns'!$B$4:$B$157,MATCH($A156+1,'Annual Returns'!$A$4:$A$157,0)))-Inputs!$B$2*Inputs!$B$3*(1+Inputs!$B$4)^1))</f>
        <v/>
      </c>
      <c r="E156" s="16">
        <f>IF(OR(3&gt;Inputs!$B$5,$B156=""),"",MAX(0,D156*(1+INDEX('Annual Returns'!$B$4:$B$157,MATCH($A156+2,'Annual Returns'!$A$4:$A$157,0)))-Inputs!$B$2*Inputs!$B$3*(1+Inputs!$B$4)^2))</f>
        <v/>
      </c>
      <c r="F156" s="16">
        <f>IF(OR(4&gt;Inputs!$B$5,$B156=""),"",MAX(0,E156*(1+INDEX('Annual Returns'!$B$4:$B$157,MATCH($A156+3,'Annual Returns'!$A$4:$A$157,0)))-Inputs!$B$2*Inputs!$B$3*(1+Inputs!$B$4)^3))</f>
        <v/>
      </c>
      <c r="G156" s="16">
        <f>IF(OR(5&gt;Inputs!$B$5,$B156=""),"",MAX(0,F156*(1+INDEX('Annual Returns'!$B$4:$B$157,MATCH($A156+4,'Annual Returns'!$A$4:$A$157,0)))-Inputs!$B$2*Inputs!$B$3*(1+Inputs!$B$4)^4))</f>
        <v/>
      </c>
      <c r="H156" s="16">
        <f>IF(OR(6&gt;Inputs!$B$5,$B156=""),"",MAX(0,G156*(1+INDEX('Annual Returns'!$B$4:$B$157,MATCH($A156+5,'Annual Returns'!$A$4:$A$157,0)))-Inputs!$B$2*Inputs!$B$3*(1+Inputs!$B$4)^5))</f>
        <v/>
      </c>
      <c r="I156" s="16">
        <f>IF(OR(7&gt;Inputs!$B$5,$B156=""),"",MAX(0,H156*(1+INDEX('Annual Returns'!$B$4:$B$157,MATCH($A156+6,'Annual Returns'!$A$4:$A$157,0)))-Inputs!$B$2*Inputs!$B$3*(1+Inputs!$B$4)^6))</f>
        <v/>
      </c>
      <c r="J156" s="16">
        <f>IF(OR(8&gt;Inputs!$B$5,$B156=""),"",MAX(0,I156*(1+INDEX('Annual Returns'!$B$4:$B$157,MATCH($A156+7,'Annual Returns'!$A$4:$A$157,0)))-Inputs!$B$2*Inputs!$B$3*(1+Inputs!$B$4)^7))</f>
        <v/>
      </c>
      <c r="K156" s="16">
        <f>IF(OR(9&gt;Inputs!$B$5,$B156=""),"",MAX(0,J156*(1+INDEX('Annual Returns'!$B$4:$B$157,MATCH($A156+8,'Annual Returns'!$A$4:$A$157,0)))-Inputs!$B$2*Inputs!$B$3*(1+Inputs!$B$4)^8))</f>
        <v/>
      </c>
      <c r="L156" s="16">
        <f>IF(OR(10&gt;Inputs!$B$5,$B156=""),"",MAX(0,K156*(1+INDEX('Annual Returns'!$B$4:$B$157,MATCH($A156+9,'Annual Returns'!$A$4:$A$157,0)))-Inputs!$B$2*Inputs!$B$3*(1+Inputs!$B$4)^9))</f>
        <v/>
      </c>
      <c r="M156" s="16">
        <f>IF(OR(11&gt;Inputs!$B$5,$B156=""),"",MAX(0,L156*(1+INDEX('Annual Returns'!$B$4:$B$157,MATCH($A156+10,'Annual Returns'!$A$4:$A$157,0)))-Inputs!$B$2*Inputs!$B$3*(1+Inputs!$B$4)^10))</f>
        <v/>
      </c>
      <c r="N156" s="16">
        <f>IF(OR(12&gt;Inputs!$B$5,$B156=""),"",MAX(0,M156*(1+INDEX('Annual Returns'!$B$4:$B$157,MATCH($A156+11,'Annual Returns'!$A$4:$A$157,0)))-Inputs!$B$2*Inputs!$B$3*(1+Inputs!$B$4)^11))</f>
        <v/>
      </c>
      <c r="O156" s="16">
        <f>IF(OR(13&gt;Inputs!$B$5,$B156=""),"",MAX(0,N156*(1+INDEX('Annual Returns'!$B$4:$B$157,MATCH($A156+12,'Annual Returns'!$A$4:$A$157,0)))-Inputs!$B$2*Inputs!$B$3*(1+Inputs!$B$4)^12))</f>
        <v/>
      </c>
      <c r="P156" s="16">
        <f>IF(OR(14&gt;Inputs!$B$5,$B156=""),"",MAX(0,O156*(1+INDEX('Annual Returns'!$B$4:$B$157,MATCH($A156+13,'Annual Returns'!$A$4:$A$157,0)))-Inputs!$B$2*Inputs!$B$3*(1+Inputs!$B$4)^13))</f>
        <v/>
      </c>
      <c r="Q156" s="16">
        <f>IF(OR(15&gt;Inputs!$B$5,$B156=""),"",MAX(0,P156*(1+INDEX('Annual Returns'!$B$4:$B$157,MATCH($A156+14,'Annual Returns'!$A$4:$A$157,0)))-Inputs!$B$2*Inputs!$B$3*(1+Inputs!$B$4)^14))</f>
        <v/>
      </c>
      <c r="R156" s="16">
        <f>IF(OR(16&gt;Inputs!$B$5,$B156=""),"",MAX(0,Q156*(1+INDEX('Annual Returns'!$B$4:$B$157,MATCH($A156+15,'Annual Returns'!$A$4:$A$157,0)))-Inputs!$B$2*Inputs!$B$3*(1+Inputs!$B$4)^15))</f>
        <v/>
      </c>
      <c r="S156" s="16">
        <f>IF(OR(17&gt;Inputs!$B$5,$B156=""),"",MAX(0,R156*(1+INDEX('Annual Returns'!$B$4:$B$157,MATCH($A156+16,'Annual Returns'!$A$4:$A$157,0)))-Inputs!$B$2*Inputs!$B$3*(1+Inputs!$B$4)^16))</f>
        <v/>
      </c>
      <c r="T156" s="16">
        <f>IF(OR(18&gt;Inputs!$B$5,$B156=""),"",MAX(0,S156*(1+INDEX('Annual Returns'!$B$4:$B$157,MATCH($A156+17,'Annual Returns'!$A$4:$A$157,0)))-Inputs!$B$2*Inputs!$B$3*(1+Inputs!$B$4)^17))</f>
        <v/>
      </c>
      <c r="U156" s="16">
        <f>IF(OR(19&gt;Inputs!$B$5,$B156=""),"",MAX(0,T156*(1+INDEX('Annual Returns'!$B$4:$B$157,MATCH($A156+18,'Annual Returns'!$A$4:$A$157,0)))-Inputs!$B$2*Inputs!$B$3*(1+Inputs!$B$4)^18))</f>
        <v/>
      </c>
      <c r="V156" s="16">
        <f>IF(OR(20&gt;Inputs!$B$5,$B156=""),"",MAX(0,U156*(1+INDEX('Annual Returns'!$B$4:$B$157,MATCH($A156+19,'Annual Returns'!$A$4:$A$157,0)))-Inputs!$B$2*Inputs!$B$3*(1+Inputs!$B$4)^19))</f>
        <v/>
      </c>
      <c r="W156" s="16">
        <f>IF(OR(21&gt;Inputs!$B$5,$B156=""),"",MAX(0,V156*(1+INDEX('Annual Returns'!$B$4:$B$157,MATCH($A156+20,'Annual Returns'!$A$4:$A$157,0)))-Inputs!$B$2*Inputs!$B$3*(1+Inputs!$B$4)^20))</f>
        <v/>
      </c>
      <c r="X156" s="16">
        <f>IF(OR(22&gt;Inputs!$B$5,$B156=""),"",MAX(0,W156*(1+INDEX('Annual Returns'!$B$4:$B$157,MATCH($A156+21,'Annual Returns'!$A$4:$A$157,0)))-Inputs!$B$2*Inputs!$B$3*(1+Inputs!$B$4)^21))</f>
        <v/>
      </c>
      <c r="Y156" s="16">
        <f>IF(OR(23&gt;Inputs!$B$5,$B156=""),"",MAX(0,X156*(1+INDEX('Annual Returns'!$B$4:$B$157,MATCH($A156+22,'Annual Returns'!$A$4:$A$157,0)))-Inputs!$B$2*Inputs!$B$3*(1+Inputs!$B$4)^22))</f>
        <v/>
      </c>
      <c r="Z156" s="16">
        <f>IF(OR(24&gt;Inputs!$B$5,$B156=""),"",MAX(0,Y156*(1+INDEX('Annual Returns'!$B$4:$B$157,MATCH($A156+23,'Annual Returns'!$A$4:$A$157,0)))-Inputs!$B$2*Inputs!$B$3*(1+Inputs!$B$4)^23))</f>
        <v/>
      </c>
      <c r="AA156" s="16">
        <f>IF(OR(25&gt;Inputs!$B$5,$B156=""),"",MAX(0,Z156*(1+INDEX('Annual Returns'!$B$4:$B$157,MATCH($A156+24,'Annual Returns'!$A$4:$A$157,0)))-Inputs!$B$2*Inputs!$B$3*(1+Inputs!$B$4)^24))</f>
        <v/>
      </c>
      <c r="AB156" s="16">
        <f>IF(OR(26&gt;Inputs!$B$5,$B156=""),"",MAX(0,AA156*(1+INDEX('Annual Returns'!$B$4:$B$157,MATCH($A156+25,'Annual Returns'!$A$4:$A$157,0)))-Inputs!$B$2*Inputs!$B$3*(1+Inputs!$B$4)^25))</f>
        <v/>
      </c>
      <c r="AC156" s="16">
        <f>IF(OR(27&gt;Inputs!$B$5,$B156=""),"",MAX(0,AB156*(1+INDEX('Annual Returns'!$B$4:$B$157,MATCH($A156+26,'Annual Returns'!$A$4:$A$157,0)))-Inputs!$B$2*Inputs!$B$3*(1+Inputs!$B$4)^26))</f>
        <v/>
      </c>
      <c r="AD156" s="16">
        <f>IF(OR(28&gt;Inputs!$B$5,$B156=""),"",MAX(0,AC156*(1+INDEX('Annual Returns'!$B$4:$B$157,MATCH($A156+27,'Annual Returns'!$A$4:$A$157,0)))-Inputs!$B$2*Inputs!$B$3*(1+Inputs!$B$4)^27))</f>
        <v/>
      </c>
      <c r="AE156" s="16">
        <f>IF(OR(29&gt;Inputs!$B$5,$B156=""),"",MAX(0,AD156*(1+INDEX('Annual Returns'!$B$4:$B$157,MATCH($A156+28,'Annual Returns'!$A$4:$A$157,0)))-Inputs!$B$2*Inputs!$B$3*(1+Inputs!$B$4)^28))</f>
        <v/>
      </c>
      <c r="AF156" s="16">
        <f>IF(OR(30&gt;Inputs!$B$5,$B156=""),"",MAX(0,AE156*(1+INDEX('Annual Returns'!$B$4:$B$157,MATCH($A156+29,'Annual Returns'!$A$4:$A$157,0)))-Inputs!$B$2*Inputs!$B$3*(1+Inputs!$B$4)^29))</f>
        <v/>
      </c>
      <c r="AG156" s="16">
        <f>IF(OR(31&gt;Inputs!$B$5,$B156=""),"",MAX(0,AF156*(1+INDEX('Annual Returns'!$B$4:$B$157,MATCH($A156+30,'Annual Returns'!$A$4:$A$157,0)))-Inputs!$B$2*Inputs!$B$3*(1+Inputs!$B$4)^30))</f>
        <v/>
      </c>
      <c r="AH156" s="16">
        <f>IF(OR(32&gt;Inputs!$B$5,$B156=""),"",MAX(0,AG156*(1+INDEX('Annual Returns'!$B$4:$B$157,MATCH($A156+31,'Annual Returns'!$A$4:$A$157,0)))-Inputs!$B$2*Inputs!$B$3*(1+Inputs!$B$4)^31))</f>
        <v/>
      </c>
      <c r="AI156" s="16">
        <f>IF(OR(33&gt;Inputs!$B$5,$B156=""),"",MAX(0,AH156*(1+INDEX('Annual Returns'!$B$4:$B$157,MATCH($A156+32,'Annual Returns'!$A$4:$A$157,0)))-Inputs!$B$2*Inputs!$B$3*(1+Inputs!$B$4)^32))</f>
        <v/>
      </c>
      <c r="AJ156" s="16">
        <f>IF(OR(34&gt;Inputs!$B$5,$B156=""),"",MAX(0,AI156*(1+INDEX('Annual Returns'!$B$4:$B$157,MATCH($A156+33,'Annual Returns'!$A$4:$A$157,0)))-Inputs!$B$2*Inputs!$B$3*(1+Inputs!$B$4)^33))</f>
        <v/>
      </c>
      <c r="AK156" s="16">
        <f>IF(OR(35&gt;Inputs!$B$5,$B156=""),"",MAX(0,AJ156*(1+INDEX('Annual Returns'!$B$4:$B$157,MATCH($A156+34,'Annual Returns'!$A$4:$A$157,0)))-Inputs!$B$2*Inputs!$B$3*(1+Inputs!$B$4)^34))</f>
        <v/>
      </c>
      <c r="AL156" s="16">
        <f>IF(OR(36&gt;Inputs!$B$5,$B156=""),"",MAX(0,AK156*(1+INDEX('Annual Returns'!$B$4:$B$157,MATCH($A156+35,'Annual Returns'!$A$4:$A$157,0)))-Inputs!$B$2*Inputs!$B$3*(1+Inputs!$B$4)^35))</f>
        <v/>
      </c>
      <c r="AM156" s="16">
        <f>IF(OR(37&gt;Inputs!$B$5,$B156=""),"",MAX(0,AL156*(1+INDEX('Annual Returns'!$B$4:$B$157,MATCH($A156+36,'Annual Returns'!$A$4:$A$157,0)))-Inputs!$B$2*Inputs!$B$3*(1+Inputs!$B$4)^36))</f>
        <v/>
      </c>
      <c r="AN156" s="16">
        <f>IF(OR(38&gt;Inputs!$B$5,$B156=""),"",MAX(0,AM156*(1+INDEX('Annual Returns'!$B$4:$B$157,MATCH($A156+37,'Annual Returns'!$A$4:$A$157,0)))-Inputs!$B$2*Inputs!$B$3*(1+Inputs!$B$4)^37))</f>
        <v/>
      </c>
      <c r="AO156" s="16">
        <f>IF(OR(39&gt;Inputs!$B$5,$B156=""),"",MAX(0,AN156*(1+INDEX('Annual Returns'!$B$4:$B$157,MATCH($A156+38,'Annual Returns'!$A$4:$A$157,0)))-Inputs!$B$2*Inputs!$B$3*(1+Inputs!$B$4)^38))</f>
        <v/>
      </c>
      <c r="AP156" s="16">
        <f>IF(OR(40&gt;Inputs!$B$5,$B156=""),"",MAX(0,AO156*(1+INDEX('Annual Returns'!$B$4:$B$157,MATCH($A156+39,'Annual Returns'!$A$4:$A$157,0)))-Inputs!$B$2*Inputs!$B$3*(1+Inputs!$B$4)^39))</f>
        <v/>
      </c>
      <c r="AQ156" s="16">
        <f>IF(OR(41&gt;Inputs!$B$5,$B156=""),"",MAX(0,AP156*(1+INDEX('Annual Returns'!$B$4:$B$157,MATCH($A156+40,'Annual Returns'!$A$4:$A$157,0)))-Inputs!$B$2*Inputs!$B$3*(1+Inputs!$B$4)^40))</f>
        <v/>
      </c>
      <c r="AR156" s="16">
        <f>IF(OR(42&gt;Inputs!$B$5,$B156=""),"",MAX(0,AQ156*(1+INDEX('Annual Returns'!$B$4:$B$157,MATCH($A156+41,'Annual Returns'!$A$4:$A$157,0)))-Inputs!$B$2*Inputs!$B$3*(1+Inputs!$B$4)^41))</f>
        <v/>
      </c>
      <c r="AS156" s="16">
        <f>IF(OR(43&gt;Inputs!$B$5,$B156=""),"",MAX(0,AR156*(1+INDEX('Annual Returns'!$B$4:$B$157,MATCH($A156+42,'Annual Returns'!$A$4:$A$157,0)))-Inputs!$B$2*Inputs!$B$3*(1+Inputs!$B$4)^42))</f>
        <v/>
      </c>
      <c r="AT156" s="16">
        <f>IF(OR(44&gt;Inputs!$B$5,$B156=""),"",MAX(0,AS156*(1+INDEX('Annual Returns'!$B$4:$B$157,MATCH($A156+43,'Annual Returns'!$A$4:$A$157,0)))-Inputs!$B$2*Inputs!$B$3*(1+Inputs!$B$4)^43))</f>
        <v/>
      </c>
      <c r="AU156" s="16">
        <f>IF(OR(45&gt;Inputs!$B$5,$B156=""),"",MAX(0,AT156*(1+INDEX('Annual Returns'!$B$4:$B$157,MATCH($A156+44,'Annual Returns'!$A$4:$A$157,0)))-Inputs!$B$2*Inputs!$B$3*(1+Inputs!$B$4)^44))</f>
        <v/>
      </c>
      <c r="AV156" s="16">
        <f>IF(OR(46&gt;Inputs!$B$5,$B156=""),"",MAX(0,AU156*(1+INDEX('Annual Returns'!$B$4:$B$157,MATCH($A156+45,'Annual Returns'!$A$4:$A$157,0)))-Inputs!$B$2*Inputs!$B$3*(1+Inputs!$B$4)^45))</f>
        <v/>
      </c>
      <c r="AW156" s="16">
        <f>IF(OR(47&gt;Inputs!$B$5,$B156=""),"",MAX(0,AV156*(1+INDEX('Annual Returns'!$B$4:$B$157,MATCH($A156+46,'Annual Returns'!$A$4:$A$157,0)))-Inputs!$B$2*Inputs!$B$3*(1+Inputs!$B$4)^46))</f>
        <v/>
      </c>
      <c r="AX156" s="16">
        <f>IF(OR(48&gt;Inputs!$B$5,$B156=""),"",MAX(0,AW156*(1+INDEX('Annual Returns'!$B$4:$B$157,MATCH($A156+47,'Annual Returns'!$A$4:$A$157,0)))-Inputs!$B$2*Inputs!$B$3*(1+Inputs!$B$4)^47))</f>
        <v/>
      </c>
      <c r="AY156" s="16">
        <f>IF(OR(49&gt;Inputs!$B$5,$B156=""),"",MAX(0,AX156*(1+INDEX('Annual Returns'!$B$4:$B$157,MATCH($A156+48,'Annual Returns'!$A$4:$A$157,0)))-Inputs!$B$2*Inputs!$B$3*(1+Inputs!$B$4)^48))</f>
        <v/>
      </c>
      <c r="AZ156" s="16">
        <f>IF(OR(50&gt;Inputs!$B$5,$B156=""),"",MAX(0,AY156*(1+INDEX('Annual Returns'!$B$4:$B$157,MATCH($A156+49,'Annual Returns'!$A$4:$A$157,0)))-Inputs!$B$2*Inputs!$B$3*(1+Inputs!$B$4)^49))</f>
        <v/>
      </c>
      <c r="BA156" s="16">
        <f>IF(B156="","",INDEX(C156:AZ156,Inputs!$B$5))</f>
        <v/>
      </c>
      <c r="BB156">
        <f>IF(BA156="","",IF(BA156&gt;0,1,0))</f>
        <v/>
      </c>
      <c r="BC156">
        <f>IF(BB156="","",IF(BB156=1,"",MATCH(0,C156:AZ156,0)))</f>
        <v/>
      </c>
    </row>
    <row r="157">
      <c r="A157" t="n">
        <v>2025</v>
      </c>
      <c r="B157" s="16">
        <f>IF(OR($A157+Inputs!$B$5-1&gt;Inputs!$B$7,Inputs!$B$5&gt;50),"",Inputs!$B$2)</f>
        <v/>
      </c>
      <c r="C157" s="16">
        <f>IF(OR(1&gt;Inputs!$B$5,$B157=""),"",MAX(0,B157*(1+INDEX('Annual Returns'!$B$4:$B$157,MATCH($A157+0,'Annual Returns'!$A$4:$A$157,0)))-Inputs!$B$2*Inputs!$B$3*(1+Inputs!$B$4)^0))</f>
        <v/>
      </c>
      <c r="D157" s="16">
        <f>IF(OR(2&gt;Inputs!$B$5,$B157=""),"",MAX(0,C157*(1+INDEX('Annual Returns'!$B$4:$B$157,MATCH($A157+1,'Annual Returns'!$A$4:$A$157,0)))-Inputs!$B$2*Inputs!$B$3*(1+Inputs!$B$4)^1))</f>
        <v/>
      </c>
      <c r="E157" s="16">
        <f>IF(OR(3&gt;Inputs!$B$5,$B157=""),"",MAX(0,D157*(1+INDEX('Annual Returns'!$B$4:$B$157,MATCH($A157+2,'Annual Returns'!$A$4:$A$157,0)))-Inputs!$B$2*Inputs!$B$3*(1+Inputs!$B$4)^2))</f>
        <v/>
      </c>
      <c r="F157" s="16">
        <f>IF(OR(4&gt;Inputs!$B$5,$B157=""),"",MAX(0,E157*(1+INDEX('Annual Returns'!$B$4:$B$157,MATCH($A157+3,'Annual Returns'!$A$4:$A$157,0)))-Inputs!$B$2*Inputs!$B$3*(1+Inputs!$B$4)^3))</f>
        <v/>
      </c>
      <c r="G157" s="16">
        <f>IF(OR(5&gt;Inputs!$B$5,$B157=""),"",MAX(0,F157*(1+INDEX('Annual Returns'!$B$4:$B$157,MATCH($A157+4,'Annual Returns'!$A$4:$A$157,0)))-Inputs!$B$2*Inputs!$B$3*(1+Inputs!$B$4)^4))</f>
        <v/>
      </c>
      <c r="H157" s="16">
        <f>IF(OR(6&gt;Inputs!$B$5,$B157=""),"",MAX(0,G157*(1+INDEX('Annual Returns'!$B$4:$B$157,MATCH($A157+5,'Annual Returns'!$A$4:$A$157,0)))-Inputs!$B$2*Inputs!$B$3*(1+Inputs!$B$4)^5))</f>
        <v/>
      </c>
      <c r="I157" s="16">
        <f>IF(OR(7&gt;Inputs!$B$5,$B157=""),"",MAX(0,H157*(1+INDEX('Annual Returns'!$B$4:$B$157,MATCH($A157+6,'Annual Returns'!$A$4:$A$157,0)))-Inputs!$B$2*Inputs!$B$3*(1+Inputs!$B$4)^6))</f>
        <v/>
      </c>
      <c r="J157" s="16">
        <f>IF(OR(8&gt;Inputs!$B$5,$B157=""),"",MAX(0,I157*(1+INDEX('Annual Returns'!$B$4:$B$157,MATCH($A157+7,'Annual Returns'!$A$4:$A$157,0)))-Inputs!$B$2*Inputs!$B$3*(1+Inputs!$B$4)^7))</f>
        <v/>
      </c>
      <c r="K157" s="16">
        <f>IF(OR(9&gt;Inputs!$B$5,$B157=""),"",MAX(0,J157*(1+INDEX('Annual Returns'!$B$4:$B$157,MATCH($A157+8,'Annual Returns'!$A$4:$A$157,0)))-Inputs!$B$2*Inputs!$B$3*(1+Inputs!$B$4)^8))</f>
        <v/>
      </c>
      <c r="L157" s="16">
        <f>IF(OR(10&gt;Inputs!$B$5,$B157=""),"",MAX(0,K157*(1+INDEX('Annual Returns'!$B$4:$B$157,MATCH($A157+9,'Annual Returns'!$A$4:$A$157,0)))-Inputs!$B$2*Inputs!$B$3*(1+Inputs!$B$4)^9))</f>
        <v/>
      </c>
      <c r="M157" s="16">
        <f>IF(OR(11&gt;Inputs!$B$5,$B157=""),"",MAX(0,L157*(1+INDEX('Annual Returns'!$B$4:$B$157,MATCH($A157+10,'Annual Returns'!$A$4:$A$157,0)))-Inputs!$B$2*Inputs!$B$3*(1+Inputs!$B$4)^10))</f>
        <v/>
      </c>
      <c r="N157" s="16">
        <f>IF(OR(12&gt;Inputs!$B$5,$B157=""),"",MAX(0,M157*(1+INDEX('Annual Returns'!$B$4:$B$157,MATCH($A157+11,'Annual Returns'!$A$4:$A$157,0)))-Inputs!$B$2*Inputs!$B$3*(1+Inputs!$B$4)^11))</f>
        <v/>
      </c>
      <c r="O157" s="16">
        <f>IF(OR(13&gt;Inputs!$B$5,$B157=""),"",MAX(0,N157*(1+INDEX('Annual Returns'!$B$4:$B$157,MATCH($A157+12,'Annual Returns'!$A$4:$A$157,0)))-Inputs!$B$2*Inputs!$B$3*(1+Inputs!$B$4)^12))</f>
        <v/>
      </c>
      <c r="P157" s="16">
        <f>IF(OR(14&gt;Inputs!$B$5,$B157=""),"",MAX(0,O157*(1+INDEX('Annual Returns'!$B$4:$B$157,MATCH($A157+13,'Annual Returns'!$A$4:$A$157,0)))-Inputs!$B$2*Inputs!$B$3*(1+Inputs!$B$4)^13))</f>
        <v/>
      </c>
      <c r="Q157" s="16">
        <f>IF(OR(15&gt;Inputs!$B$5,$B157=""),"",MAX(0,P157*(1+INDEX('Annual Returns'!$B$4:$B$157,MATCH($A157+14,'Annual Returns'!$A$4:$A$157,0)))-Inputs!$B$2*Inputs!$B$3*(1+Inputs!$B$4)^14))</f>
        <v/>
      </c>
      <c r="R157" s="16">
        <f>IF(OR(16&gt;Inputs!$B$5,$B157=""),"",MAX(0,Q157*(1+INDEX('Annual Returns'!$B$4:$B$157,MATCH($A157+15,'Annual Returns'!$A$4:$A$157,0)))-Inputs!$B$2*Inputs!$B$3*(1+Inputs!$B$4)^15))</f>
        <v/>
      </c>
      <c r="S157" s="16">
        <f>IF(OR(17&gt;Inputs!$B$5,$B157=""),"",MAX(0,R157*(1+INDEX('Annual Returns'!$B$4:$B$157,MATCH($A157+16,'Annual Returns'!$A$4:$A$157,0)))-Inputs!$B$2*Inputs!$B$3*(1+Inputs!$B$4)^16))</f>
        <v/>
      </c>
      <c r="T157" s="16">
        <f>IF(OR(18&gt;Inputs!$B$5,$B157=""),"",MAX(0,S157*(1+INDEX('Annual Returns'!$B$4:$B$157,MATCH($A157+17,'Annual Returns'!$A$4:$A$157,0)))-Inputs!$B$2*Inputs!$B$3*(1+Inputs!$B$4)^17))</f>
        <v/>
      </c>
      <c r="U157" s="16">
        <f>IF(OR(19&gt;Inputs!$B$5,$B157=""),"",MAX(0,T157*(1+INDEX('Annual Returns'!$B$4:$B$157,MATCH($A157+18,'Annual Returns'!$A$4:$A$157,0)))-Inputs!$B$2*Inputs!$B$3*(1+Inputs!$B$4)^18))</f>
        <v/>
      </c>
      <c r="V157" s="16">
        <f>IF(OR(20&gt;Inputs!$B$5,$B157=""),"",MAX(0,U157*(1+INDEX('Annual Returns'!$B$4:$B$157,MATCH($A157+19,'Annual Returns'!$A$4:$A$157,0)))-Inputs!$B$2*Inputs!$B$3*(1+Inputs!$B$4)^19))</f>
        <v/>
      </c>
      <c r="W157" s="16">
        <f>IF(OR(21&gt;Inputs!$B$5,$B157=""),"",MAX(0,V157*(1+INDEX('Annual Returns'!$B$4:$B$157,MATCH($A157+20,'Annual Returns'!$A$4:$A$157,0)))-Inputs!$B$2*Inputs!$B$3*(1+Inputs!$B$4)^20))</f>
        <v/>
      </c>
      <c r="X157" s="16">
        <f>IF(OR(22&gt;Inputs!$B$5,$B157=""),"",MAX(0,W157*(1+INDEX('Annual Returns'!$B$4:$B$157,MATCH($A157+21,'Annual Returns'!$A$4:$A$157,0)))-Inputs!$B$2*Inputs!$B$3*(1+Inputs!$B$4)^21))</f>
        <v/>
      </c>
      <c r="Y157" s="16">
        <f>IF(OR(23&gt;Inputs!$B$5,$B157=""),"",MAX(0,X157*(1+INDEX('Annual Returns'!$B$4:$B$157,MATCH($A157+22,'Annual Returns'!$A$4:$A$157,0)))-Inputs!$B$2*Inputs!$B$3*(1+Inputs!$B$4)^22))</f>
        <v/>
      </c>
      <c r="Z157" s="16">
        <f>IF(OR(24&gt;Inputs!$B$5,$B157=""),"",MAX(0,Y157*(1+INDEX('Annual Returns'!$B$4:$B$157,MATCH($A157+23,'Annual Returns'!$A$4:$A$157,0)))-Inputs!$B$2*Inputs!$B$3*(1+Inputs!$B$4)^23))</f>
        <v/>
      </c>
      <c r="AA157" s="16">
        <f>IF(OR(25&gt;Inputs!$B$5,$B157=""),"",MAX(0,Z157*(1+INDEX('Annual Returns'!$B$4:$B$157,MATCH($A157+24,'Annual Returns'!$A$4:$A$157,0)))-Inputs!$B$2*Inputs!$B$3*(1+Inputs!$B$4)^24))</f>
        <v/>
      </c>
      <c r="AB157" s="16">
        <f>IF(OR(26&gt;Inputs!$B$5,$B157=""),"",MAX(0,AA157*(1+INDEX('Annual Returns'!$B$4:$B$157,MATCH($A157+25,'Annual Returns'!$A$4:$A$157,0)))-Inputs!$B$2*Inputs!$B$3*(1+Inputs!$B$4)^25))</f>
        <v/>
      </c>
      <c r="AC157" s="16">
        <f>IF(OR(27&gt;Inputs!$B$5,$B157=""),"",MAX(0,AB157*(1+INDEX('Annual Returns'!$B$4:$B$157,MATCH($A157+26,'Annual Returns'!$A$4:$A$157,0)))-Inputs!$B$2*Inputs!$B$3*(1+Inputs!$B$4)^26))</f>
        <v/>
      </c>
      <c r="AD157" s="16">
        <f>IF(OR(28&gt;Inputs!$B$5,$B157=""),"",MAX(0,AC157*(1+INDEX('Annual Returns'!$B$4:$B$157,MATCH($A157+27,'Annual Returns'!$A$4:$A$157,0)))-Inputs!$B$2*Inputs!$B$3*(1+Inputs!$B$4)^27))</f>
        <v/>
      </c>
      <c r="AE157" s="16">
        <f>IF(OR(29&gt;Inputs!$B$5,$B157=""),"",MAX(0,AD157*(1+INDEX('Annual Returns'!$B$4:$B$157,MATCH($A157+28,'Annual Returns'!$A$4:$A$157,0)))-Inputs!$B$2*Inputs!$B$3*(1+Inputs!$B$4)^28))</f>
        <v/>
      </c>
      <c r="AF157" s="16">
        <f>IF(OR(30&gt;Inputs!$B$5,$B157=""),"",MAX(0,AE157*(1+INDEX('Annual Returns'!$B$4:$B$157,MATCH($A157+29,'Annual Returns'!$A$4:$A$157,0)))-Inputs!$B$2*Inputs!$B$3*(1+Inputs!$B$4)^29))</f>
        <v/>
      </c>
      <c r="AG157" s="16">
        <f>IF(OR(31&gt;Inputs!$B$5,$B157=""),"",MAX(0,AF157*(1+INDEX('Annual Returns'!$B$4:$B$157,MATCH($A157+30,'Annual Returns'!$A$4:$A$157,0)))-Inputs!$B$2*Inputs!$B$3*(1+Inputs!$B$4)^30))</f>
        <v/>
      </c>
      <c r="AH157" s="16">
        <f>IF(OR(32&gt;Inputs!$B$5,$B157=""),"",MAX(0,AG157*(1+INDEX('Annual Returns'!$B$4:$B$157,MATCH($A157+31,'Annual Returns'!$A$4:$A$157,0)))-Inputs!$B$2*Inputs!$B$3*(1+Inputs!$B$4)^31))</f>
        <v/>
      </c>
      <c r="AI157" s="16">
        <f>IF(OR(33&gt;Inputs!$B$5,$B157=""),"",MAX(0,AH157*(1+INDEX('Annual Returns'!$B$4:$B$157,MATCH($A157+32,'Annual Returns'!$A$4:$A$157,0)))-Inputs!$B$2*Inputs!$B$3*(1+Inputs!$B$4)^32))</f>
        <v/>
      </c>
      <c r="AJ157" s="16">
        <f>IF(OR(34&gt;Inputs!$B$5,$B157=""),"",MAX(0,AI157*(1+INDEX('Annual Returns'!$B$4:$B$157,MATCH($A157+33,'Annual Returns'!$A$4:$A$157,0)))-Inputs!$B$2*Inputs!$B$3*(1+Inputs!$B$4)^33))</f>
        <v/>
      </c>
      <c r="AK157" s="16">
        <f>IF(OR(35&gt;Inputs!$B$5,$B157=""),"",MAX(0,AJ157*(1+INDEX('Annual Returns'!$B$4:$B$157,MATCH($A157+34,'Annual Returns'!$A$4:$A$157,0)))-Inputs!$B$2*Inputs!$B$3*(1+Inputs!$B$4)^34))</f>
        <v/>
      </c>
      <c r="AL157" s="16">
        <f>IF(OR(36&gt;Inputs!$B$5,$B157=""),"",MAX(0,AK157*(1+INDEX('Annual Returns'!$B$4:$B$157,MATCH($A157+35,'Annual Returns'!$A$4:$A$157,0)))-Inputs!$B$2*Inputs!$B$3*(1+Inputs!$B$4)^35))</f>
        <v/>
      </c>
      <c r="AM157" s="16">
        <f>IF(OR(37&gt;Inputs!$B$5,$B157=""),"",MAX(0,AL157*(1+INDEX('Annual Returns'!$B$4:$B$157,MATCH($A157+36,'Annual Returns'!$A$4:$A$157,0)))-Inputs!$B$2*Inputs!$B$3*(1+Inputs!$B$4)^36))</f>
        <v/>
      </c>
      <c r="AN157" s="16">
        <f>IF(OR(38&gt;Inputs!$B$5,$B157=""),"",MAX(0,AM157*(1+INDEX('Annual Returns'!$B$4:$B$157,MATCH($A157+37,'Annual Returns'!$A$4:$A$157,0)))-Inputs!$B$2*Inputs!$B$3*(1+Inputs!$B$4)^37))</f>
        <v/>
      </c>
      <c r="AO157" s="16">
        <f>IF(OR(39&gt;Inputs!$B$5,$B157=""),"",MAX(0,AN157*(1+INDEX('Annual Returns'!$B$4:$B$157,MATCH($A157+38,'Annual Returns'!$A$4:$A$157,0)))-Inputs!$B$2*Inputs!$B$3*(1+Inputs!$B$4)^38))</f>
        <v/>
      </c>
      <c r="AP157" s="16">
        <f>IF(OR(40&gt;Inputs!$B$5,$B157=""),"",MAX(0,AO157*(1+INDEX('Annual Returns'!$B$4:$B$157,MATCH($A157+39,'Annual Returns'!$A$4:$A$157,0)))-Inputs!$B$2*Inputs!$B$3*(1+Inputs!$B$4)^39))</f>
        <v/>
      </c>
      <c r="AQ157" s="16">
        <f>IF(OR(41&gt;Inputs!$B$5,$B157=""),"",MAX(0,AP157*(1+INDEX('Annual Returns'!$B$4:$B$157,MATCH($A157+40,'Annual Returns'!$A$4:$A$157,0)))-Inputs!$B$2*Inputs!$B$3*(1+Inputs!$B$4)^40))</f>
        <v/>
      </c>
      <c r="AR157" s="16">
        <f>IF(OR(42&gt;Inputs!$B$5,$B157=""),"",MAX(0,AQ157*(1+INDEX('Annual Returns'!$B$4:$B$157,MATCH($A157+41,'Annual Returns'!$A$4:$A$157,0)))-Inputs!$B$2*Inputs!$B$3*(1+Inputs!$B$4)^41))</f>
        <v/>
      </c>
      <c r="AS157" s="16">
        <f>IF(OR(43&gt;Inputs!$B$5,$B157=""),"",MAX(0,AR157*(1+INDEX('Annual Returns'!$B$4:$B$157,MATCH($A157+42,'Annual Returns'!$A$4:$A$157,0)))-Inputs!$B$2*Inputs!$B$3*(1+Inputs!$B$4)^42))</f>
        <v/>
      </c>
      <c r="AT157" s="16">
        <f>IF(OR(44&gt;Inputs!$B$5,$B157=""),"",MAX(0,AS157*(1+INDEX('Annual Returns'!$B$4:$B$157,MATCH($A157+43,'Annual Returns'!$A$4:$A$157,0)))-Inputs!$B$2*Inputs!$B$3*(1+Inputs!$B$4)^43))</f>
        <v/>
      </c>
      <c r="AU157" s="16">
        <f>IF(OR(45&gt;Inputs!$B$5,$B157=""),"",MAX(0,AT157*(1+INDEX('Annual Returns'!$B$4:$B$157,MATCH($A157+44,'Annual Returns'!$A$4:$A$157,0)))-Inputs!$B$2*Inputs!$B$3*(1+Inputs!$B$4)^44))</f>
        <v/>
      </c>
      <c r="AV157" s="16">
        <f>IF(OR(46&gt;Inputs!$B$5,$B157=""),"",MAX(0,AU157*(1+INDEX('Annual Returns'!$B$4:$B$157,MATCH($A157+45,'Annual Returns'!$A$4:$A$157,0)))-Inputs!$B$2*Inputs!$B$3*(1+Inputs!$B$4)^45))</f>
        <v/>
      </c>
      <c r="AW157" s="16">
        <f>IF(OR(47&gt;Inputs!$B$5,$B157=""),"",MAX(0,AV157*(1+INDEX('Annual Returns'!$B$4:$B$157,MATCH($A157+46,'Annual Returns'!$A$4:$A$157,0)))-Inputs!$B$2*Inputs!$B$3*(1+Inputs!$B$4)^46))</f>
        <v/>
      </c>
      <c r="AX157" s="16">
        <f>IF(OR(48&gt;Inputs!$B$5,$B157=""),"",MAX(0,AW157*(1+INDEX('Annual Returns'!$B$4:$B$157,MATCH($A157+47,'Annual Returns'!$A$4:$A$157,0)))-Inputs!$B$2*Inputs!$B$3*(1+Inputs!$B$4)^47))</f>
        <v/>
      </c>
      <c r="AY157" s="16">
        <f>IF(OR(49&gt;Inputs!$B$5,$B157=""),"",MAX(0,AX157*(1+INDEX('Annual Returns'!$B$4:$B$157,MATCH($A157+48,'Annual Returns'!$A$4:$A$157,0)))-Inputs!$B$2*Inputs!$B$3*(1+Inputs!$B$4)^48))</f>
        <v/>
      </c>
      <c r="AZ157" s="16">
        <f>IF(OR(50&gt;Inputs!$B$5,$B157=""),"",MAX(0,AY157*(1+INDEX('Annual Returns'!$B$4:$B$157,MATCH($A157+49,'Annual Returns'!$A$4:$A$157,0)))-Inputs!$B$2*Inputs!$B$3*(1+Inputs!$B$4)^49))</f>
        <v/>
      </c>
      <c r="BA157" s="16">
        <f>IF(B157="","",INDEX(C157:AZ157,Inputs!$B$5))</f>
        <v/>
      </c>
      <c r="BB157">
        <f>IF(BA157="","",IF(BA157&gt;0,1,0))</f>
        <v/>
      </c>
      <c r="BC157">
        <f>IF(BB157="","",IF(BB157=1,"",MATCH(0,C157:AZ157,0)))</f>
        <v/>
      </c>
    </row>
    <row r="158"/>
    <row r="159">
      <c r="A159" s="11" t="inlineStr">
        <is>
          <t>firenum.com — FIRE planning &amp; calculators</t>
        </is>
      </c>
    </row>
  </sheetData>
  <mergeCells count="1">
    <mergeCell ref="A159:F15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</cols>
  <sheetData>
    <row r="1">
      <c r="A1" s="1" t="inlineStr">
        <is>
          <t>Annual Nominal Total Returns</t>
        </is>
      </c>
    </row>
    <row r="2">
      <c r="A2" s="4" t="inlineStr">
        <is>
          <t>Each year compounds its 12 monthly growth factors from the Monthly Data tab.</t>
        </is>
      </c>
    </row>
    <row r="3">
      <c r="A3" s="13" t="inlineStr">
        <is>
          <t>Year</t>
        </is>
      </c>
      <c r="B3" s="13" t="inlineStr">
        <is>
          <t>Return</t>
        </is>
      </c>
    </row>
    <row r="4">
      <c r="A4" t="n">
        <v>1872</v>
      </c>
      <c r="B4" s="17">
        <f>PRODUCT('Monthly Data'!D4:D15)-1</f>
        <v/>
      </c>
    </row>
    <row r="5">
      <c r="A5" t="n">
        <v>1873</v>
      </c>
      <c r="B5" s="17">
        <f>PRODUCT('Monthly Data'!D16:D27)-1</f>
        <v/>
      </c>
    </row>
    <row r="6">
      <c r="A6" t="n">
        <v>1874</v>
      </c>
      <c r="B6" s="17">
        <f>PRODUCT('Monthly Data'!D28:D39)-1</f>
        <v/>
      </c>
    </row>
    <row r="7">
      <c r="A7" t="n">
        <v>1875</v>
      </c>
      <c r="B7" s="17">
        <f>PRODUCT('Monthly Data'!D40:D51)-1</f>
        <v/>
      </c>
    </row>
    <row r="8">
      <c r="A8" t="n">
        <v>1876</v>
      </c>
      <c r="B8" s="17">
        <f>PRODUCT('Monthly Data'!D52:D63)-1</f>
        <v/>
      </c>
    </row>
    <row r="9">
      <c r="A9" t="n">
        <v>1877</v>
      </c>
      <c r="B9" s="17">
        <f>PRODUCT('Monthly Data'!D64:D75)-1</f>
        <v/>
      </c>
    </row>
    <row r="10">
      <c r="A10" t="n">
        <v>1878</v>
      </c>
      <c r="B10" s="17">
        <f>PRODUCT('Monthly Data'!D76:D87)-1</f>
        <v/>
      </c>
    </row>
    <row r="11">
      <c r="A11" t="n">
        <v>1879</v>
      </c>
      <c r="B11" s="17">
        <f>PRODUCT('Monthly Data'!D88:D99)-1</f>
        <v/>
      </c>
    </row>
    <row r="12">
      <c r="A12" t="n">
        <v>1880</v>
      </c>
      <c r="B12" s="17">
        <f>PRODUCT('Monthly Data'!D100:D111)-1</f>
        <v/>
      </c>
    </row>
    <row r="13">
      <c r="A13" t="n">
        <v>1881</v>
      </c>
      <c r="B13" s="17">
        <f>PRODUCT('Monthly Data'!D112:D123)-1</f>
        <v/>
      </c>
    </row>
    <row r="14">
      <c r="A14" t="n">
        <v>1882</v>
      </c>
      <c r="B14" s="17">
        <f>PRODUCT('Monthly Data'!D124:D135)-1</f>
        <v/>
      </c>
    </row>
    <row r="15">
      <c r="A15" t="n">
        <v>1883</v>
      </c>
      <c r="B15" s="17">
        <f>PRODUCT('Monthly Data'!D136:D147)-1</f>
        <v/>
      </c>
    </row>
    <row r="16">
      <c r="A16" t="n">
        <v>1884</v>
      </c>
      <c r="B16" s="17">
        <f>PRODUCT('Monthly Data'!D148:D159)-1</f>
        <v/>
      </c>
    </row>
    <row r="17">
      <c r="A17" t="n">
        <v>1885</v>
      </c>
      <c r="B17" s="17">
        <f>PRODUCT('Monthly Data'!D160:D171)-1</f>
        <v/>
      </c>
    </row>
    <row r="18">
      <c r="A18" t="n">
        <v>1886</v>
      </c>
      <c r="B18" s="17">
        <f>PRODUCT('Monthly Data'!D172:D183)-1</f>
        <v/>
      </c>
    </row>
    <row r="19">
      <c r="A19" t="n">
        <v>1887</v>
      </c>
      <c r="B19" s="17">
        <f>PRODUCT('Monthly Data'!D184:D195)-1</f>
        <v/>
      </c>
    </row>
    <row r="20">
      <c r="A20" t="n">
        <v>1888</v>
      </c>
      <c r="B20" s="17">
        <f>PRODUCT('Monthly Data'!D196:D207)-1</f>
        <v/>
      </c>
    </row>
    <row r="21">
      <c r="A21" t="n">
        <v>1889</v>
      </c>
      <c r="B21" s="17">
        <f>PRODUCT('Monthly Data'!D208:D219)-1</f>
        <v/>
      </c>
    </row>
    <row r="22">
      <c r="A22" t="n">
        <v>1890</v>
      </c>
      <c r="B22" s="17">
        <f>PRODUCT('Monthly Data'!D220:D231)-1</f>
        <v/>
      </c>
    </row>
    <row r="23">
      <c r="A23" t="n">
        <v>1891</v>
      </c>
      <c r="B23" s="17">
        <f>PRODUCT('Monthly Data'!D232:D243)-1</f>
        <v/>
      </c>
    </row>
    <row r="24">
      <c r="A24" t="n">
        <v>1892</v>
      </c>
      <c r="B24" s="17">
        <f>PRODUCT('Monthly Data'!D244:D255)-1</f>
        <v/>
      </c>
    </row>
    <row r="25">
      <c r="A25" t="n">
        <v>1893</v>
      </c>
      <c r="B25" s="17">
        <f>PRODUCT('Monthly Data'!D256:D267)-1</f>
        <v/>
      </c>
    </row>
    <row r="26">
      <c r="A26" t="n">
        <v>1894</v>
      </c>
      <c r="B26" s="17">
        <f>PRODUCT('Monthly Data'!D268:D279)-1</f>
        <v/>
      </c>
    </row>
    <row r="27">
      <c r="A27" t="n">
        <v>1895</v>
      </c>
      <c r="B27" s="17">
        <f>PRODUCT('Monthly Data'!D280:D291)-1</f>
        <v/>
      </c>
    </row>
    <row r="28">
      <c r="A28" t="n">
        <v>1896</v>
      </c>
      <c r="B28" s="17">
        <f>PRODUCT('Monthly Data'!D292:D303)-1</f>
        <v/>
      </c>
    </row>
    <row r="29">
      <c r="A29" t="n">
        <v>1897</v>
      </c>
      <c r="B29" s="17">
        <f>PRODUCT('Monthly Data'!D304:D315)-1</f>
        <v/>
      </c>
    </row>
    <row r="30">
      <c r="A30" t="n">
        <v>1898</v>
      </c>
      <c r="B30" s="17">
        <f>PRODUCT('Monthly Data'!D316:D327)-1</f>
        <v/>
      </c>
    </row>
    <row r="31">
      <c r="A31" t="n">
        <v>1899</v>
      </c>
      <c r="B31" s="17">
        <f>PRODUCT('Monthly Data'!D328:D339)-1</f>
        <v/>
      </c>
    </row>
    <row r="32">
      <c r="A32" t="n">
        <v>1900</v>
      </c>
      <c r="B32" s="17">
        <f>PRODUCT('Monthly Data'!D340:D351)-1</f>
        <v/>
      </c>
    </row>
    <row r="33">
      <c r="A33" t="n">
        <v>1901</v>
      </c>
      <c r="B33" s="17">
        <f>PRODUCT('Monthly Data'!D352:D363)-1</f>
        <v/>
      </c>
    </row>
    <row r="34">
      <c r="A34" t="n">
        <v>1902</v>
      </c>
      <c r="B34" s="17">
        <f>PRODUCT('Monthly Data'!D364:D375)-1</f>
        <v/>
      </c>
    </row>
    <row r="35">
      <c r="A35" t="n">
        <v>1903</v>
      </c>
      <c r="B35" s="17">
        <f>PRODUCT('Monthly Data'!D376:D387)-1</f>
        <v/>
      </c>
    </row>
    <row r="36">
      <c r="A36" t="n">
        <v>1904</v>
      </c>
      <c r="B36" s="17">
        <f>PRODUCT('Monthly Data'!D388:D399)-1</f>
        <v/>
      </c>
    </row>
    <row r="37">
      <c r="A37" t="n">
        <v>1905</v>
      </c>
      <c r="B37" s="17">
        <f>PRODUCT('Monthly Data'!D400:D411)-1</f>
        <v/>
      </c>
    </row>
    <row r="38">
      <c r="A38" t="n">
        <v>1906</v>
      </c>
      <c r="B38" s="17">
        <f>PRODUCT('Monthly Data'!D412:D423)-1</f>
        <v/>
      </c>
    </row>
    <row r="39">
      <c r="A39" t="n">
        <v>1907</v>
      </c>
      <c r="B39" s="17">
        <f>PRODUCT('Monthly Data'!D424:D435)-1</f>
        <v/>
      </c>
    </row>
    <row r="40">
      <c r="A40" t="n">
        <v>1908</v>
      </c>
      <c r="B40" s="17">
        <f>PRODUCT('Monthly Data'!D436:D447)-1</f>
        <v/>
      </c>
    </row>
    <row r="41">
      <c r="A41" t="n">
        <v>1909</v>
      </c>
      <c r="B41" s="17">
        <f>PRODUCT('Monthly Data'!D448:D459)-1</f>
        <v/>
      </c>
    </row>
    <row r="42">
      <c r="A42" t="n">
        <v>1910</v>
      </c>
      <c r="B42" s="17">
        <f>PRODUCT('Monthly Data'!D460:D471)-1</f>
        <v/>
      </c>
    </row>
    <row r="43">
      <c r="A43" t="n">
        <v>1911</v>
      </c>
      <c r="B43" s="17">
        <f>PRODUCT('Monthly Data'!D472:D483)-1</f>
        <v/>
      </c>
    </row>
    <row r="44">
      <c r="A44" t="n">
        <v>1912</v>
      </c>
      <c r="B44" s="17">
        <f>PRODUCT('Monthly Data'!D484:D495)-1</f>
        <v/>
      </c>
    </row>
    <row r="45">
      <c r="A45" t="n">
        <v>1913</v>
      </c>
      <c r="B45" s="17">
        <f>PRODUCT('Monthly Data'!D496:D507)-1</f>
        <v/>
      </c>
    </row>
    <row r="46">
      <c r="A46" t="n">
        <v>1914</v>
      </c>
      <c r="B46" s="17">
        <f>PRODUCT('Monthly Data'!D508:D519)-1</f>
        <v/>
      </c>
    </row>
    <row r="47">
      <c r="A47" t="n">
        <v>1915</v>
      </c>
      <c r="B47" s="17">
        <f>PRODUCT('Monthly Data'!D520:D531)-1</f>
        <v/>
      </c>
    </row>
    <row r="48">
      <c r="A48" t="n">
        <v>1916</v>
      </c>
      <c r="B48" s="17">
        <f>PRODUCT('Monthly Data'!D532:D543)-1</f>
        <v/>
      </c>
    </row>
    <row r="49">
      <c r="A49" t="n">
        <v>1917</v>
      </c>
      <c r="B49" s="17">
        <f>PRODUCT('Monthly Data'!D544:D555)-1</f>
        <v/>
      </c>
    </row>
    <row r="50">
      <c r="A50" t="n">
        <v>1918</v>
      </c>
      <c r="B50" s="17">
        <f>PRODUCT('Monthly Data'!D556:D567)-1</f>
        <v/>
      </c>
    </row>
    <row r="51">
      <c r="A51" t="n">
        <v>1919</v>
      </c>
      <c r="B51" s="17">
        <f>PRODUCT('Monthly Data'!D568:D579)-1</f>
        <v/>
      </c>
    </row>
    <row r="52">
      <c r="A52" t="n">
        <v>1920</v>
      </c>
      <c r="B52" s="17">
        <f>PRODUCT('Monthly Data'!D580:D591)-1</f>
        <v/>
      </c>
    </row>
    <row r="53">
      <c r="A53" t="n">
        <v>1921</v>
      </c>
      <c r="B53" s="17">
        <f>PRODUCT('Monthly Data'!D592:D603)-1</f>
        <v/>
      </c>
    </row>
    <row r="54">
      <c r="A54" t="n">
        <v>1922</v>
      </c>
      <c r="B54" s="17">
        <f>PRODUCT('Monthly Data'!D604:D615)-1</f>
        <v/>
      </c>
    </row>
    <row r="55">
      <c r="A55" t="n">
        <v>1923</v>
      </c>
      <c r="B55" s="17">
        <f>PRODUCT('Monthly Data'!D616:D627)-1</f>
        <v/>
      </c>
    </row>
    <row r="56">
      <c r="A56" t="n">
        <v>1924</v>
      </c>
      <c r="B56" s="17">
        <f>PRODUCT('Monthly Data'!D628:D639)-1</f>
        <v/>
      </c>
    </row>
    <row r="57">
      <c r="A57" t="n">
        <v>1925</v>
      </c>
      <c r="B57" s="17">
        <f>PRODUCT('Monthly Data'!D640:D651)-1</f>
        <v/>
      </c>
    </row>
    <row r="58">
      <c r="A58" t="n">
        <v>1926</v>
      </c>
      <c r="B58" s="17">
        <f>PRODUCT('Monthly Data'!D652:D663)-1</f>
        <v/>
      </c>
    </row>
    <row r="59">
      <c r="A59" t="n">
        <v>1927</v>
      </c>
      <c r="B59" s="17">
        <f>PRODUCT('Monthly Data'!D664:D675)-1</f>
        <v/>
      </c>
    </row>
    <row r="60">
      <c r="A60" t="n">
        <v>1928</v>
      </c>
      <c r="B60" s="17">
        <f>PRODUCT('Monthly Data'!D676:D687)-1</f>
        <v/>
      </c>
    </row>
    <row r="61">
      <c r="A61" t="n">
        <v>1929</v>
      </c>
      <c r="B61" s="17">
        <f>PRODUCT('Monthly Data'!D688:D699)-1</f>
        <v/>
      </c>
    </row>
    <row r="62">
      <c r="A62" t="n">
        <v>1930</v>
      </c>
      <c r="B62" s="17">
        <f>PRODUCT('Monthly Data'!D700:D711)-1</f>
        <v/>
      </c>
    </row>
    <row r="63">
      <c r="A63" t="n">
        <v>1931</v>
      </c>
      <c r="B63" s="17">
        <f>PRODUCT('Monthly Data'!D712:D723)-1</f>
        <v/>
      </c>
    </row>
    <row r="64">
      <c r="A64" t="n">
        <v>1932</v>
      </c>
      <c r="B64" s="17">
        <f>PRODUCT('Monthly Data'!D724:D735)-1</f>
        <v/>
      </c>
    </row>
    <row r="65">
      <c r="A65" t="n">
        <v>1933</v>
      </c>
      <c r="B65" s="17">
        <f>PRODUCT('Monthly Data'!D736:D747)-1</f>
        <v/>
      </c>
    </row>
    <row r="66">
      <c r="A66" t="n">
        <v>1934</v>
      </c>
      <c r="B66" s="17">
        <f>PRODUCT('Monthly Data'!D748:D759)-1</f>
        <v/>
      </c>
    </row>
    <row r="67">
      <c r="A67" t="n">
        <v>1935</v>
      </c>
      <c r="B67" s="17">
        <f>PRODUCT('Monthly Data'!D760:D771)-1</f>
        <v/>
      </c>
    </row>
    <row r="68">
      <c r="A68" t="n">
        <v>1936</v>
      </c>
      <c r="B68" s="17">
        <f>PRODUCT('Monthly Data'!D772:D783)-1</f>
        <v/>
      </c>
    </row>
    <row r="69">
      <c r="A69" t="n">
        <v>1937</v>
      </c>
      <c r="B69" s="17">
        <f>PRODUCT('Monthly Data'!D784:D795)-1</f>
        <v/>
      </c>
    </row>
    <row r="70">
      <c r="A70" t="n">
        <v>1938</v>
      </c>
      <c r="B70" s="17">
        <f>PRODUCT('Monthly Data'!D796:D807)-1</f>
        <v/>
      </c>
    </row>
    <row r="71">
      <c r="A71" t="n">
        <v>1939</v>
      </c>
      <c r="B71" s="17">
        <f>PRODUCT('Monthly Data'!D808:D819)-1</f>
        <v/>
      </c>
    </row>
    <row r="72">
      <c r="A72" t="n">
        <v>1940</v>
      </c>
      <c r="B72" s="17">
        <f>PRODUCT('Monthly Data'!D820:D831)-1</f>
        <v/>
      </c>
    </row>
    <row r="73">
      <c r="A73" t="n">
        <v>1941</v>
      </c>
      <c r="B73" s="17">
        <f>PRODUCT('Monthly Data'!D832:D843)-1</f>
        <v/>
      </c>
    </row>
    <row r="74">
      <c r="A74" t="n">
        <v>1942</v>
      </c>
      <c r="B74" s="17">
        <f>PRODUCT('Monthly Data'!D844:D855)-1</f>
        <v/>
      </c>
    </row>
    <row r="75">
      <c r="A75" t="n">
        <v>1943</v>
      </c>
      <c r="B75" s="17">
        <f>PRODUCT('Monthly Data'!D856:D867)-1</f>
        <v/>
      </c>
    </row>
    <row r="76">
      <c r="A76" t="n">
        <v>1944</v>
      </c>
      <c r="B76" s="17">
        <f>PRODUCT('Monthly Data'!D868:D879)-1</f>
        <v/>
      </c>
    </row>
    <row r="77">
      <c r="A77" t="n">
        <v>1945</v>
      </c>
      <c r="B77" s="17">
        <f>PRODUCT('Monthly Data'!D880:D891)-1</f>
        <v/>
      </c>
    </row>
    <row r="78">
      <c r="A78" t="n">
        <v>1946</v>
      </c>
      <c r="B78" s="17">
        <f>PRODUCT('Monthly Data'!D892:D903)-1</f>
        <v/>
      </c>
    </row>
    <row r="79">
      <c r="A79" t="n">
        <v>1947</v>
      </c>
      <c r="B79" s="17">
        <f>PRODUCT('Monthly Data'!D904:D915)-1</f>
        <v/>
      </c>
    </row>
    <row r="80">
      <c r="A80" t="n">
        <v>1948</v>
      </c>
      <c r="B80" s="17">
        <f>PRODUCT('Monthly Data'!D916:D927)-1</f>
        <v/>
      </c>
    </row>
    <row r="81">
      <c r="A81" t="n">
        <v>1949</v>
      </c>
      <c r="B81" s="17">
        <f>PRODUCT('Monthly Data'!D928:D939)-1</f>
        <v/>
      </c>
    </row>
    <row r="82">
      <c r="A82" t="n">
        <v>1950</v>
      </c>
      <c r="B82" s="17">
        <f>PRODUCT('Monthly Data'!D940:D951)-1</f>
        <v/>
      </c>
    </row>
    <row r="83">
      <c r="A83" t="n">
        <v>1951</v>
      </c>
      <c r="B83" s="17">
        <f>PRODUCT('Monthly Data'!D952:D963)-1</f>
        <v/>
      </c>
    </row>
    <row r="84">
      <c r="A84" t="n">
        <v>1952</v>
      </c>
      <c r="B84" s="17">
        <f>PRODUCT('Monthly Data'!D964:D975)-1</f>
        <v/>
      </c>
    </row>
    <row r="85">
      <c r="A85" t="n">
        <v>1953</v>
      </c>
      <c r="B85" s="17">
        <f>PRODUCT('Monthly Data'!D976:D987)-1</f>
        <v/>
      </c>
    </row>
    <row r="86">
      <c r="A86" t="n">
        <v>1954</v>
      </c>
      <c r="B86" s="17">
        <f>PRODUCT('Monthly Data'!D988:D999)-1</f>
        <v/>
      </c>
    </row>
    <row r="87">
      <c r="A87" t="n">
        <v>1955</v>
      </c>
      <c r="B87" s="17">
        <f>PRODUCT('Monthly Data'!D1000:D1011)-1</f>
        <v/>
      </c>
    </row>
    <row r="88">
      <c r="A88" t="n">
        <v>1956</v>
      </c>
      <c r="B88" s="17">
        <f>PRODUCT('Monthly Data'!D1012:D1023)-1</f>
        <v/>
      </c>
    </row>
    <row r="89">
      <c r="A89" t="n">
        <v>1957</v>
      </c>
      <c r="B89" s="17">
        <f>PRODUCT('Monthly Data'!D1024:D1035)-1</f>
        <v/>
      </c>
    </row>
    <row r="90">
      <c r="A90" t="n">
        <v>1958</v>
      </c>
      <c r="B90" s="17">
        <f>PRODUCT('Monthly Data'!D1036:D1047)-1</f>
        <v/>
      </c>
    </row>
    <row r="91">
      <c r="A91" t="n">
        <v>1959</v>
      </c>
      <c r="B91" s="17">
        <f>PRODUCT('Monthly Data'!D1048:D1059)-1</f>
        <v/>
      </c>
    </row>
    <row r="92">
      <c r="A92" t="n">
        <v>1960</v>
      </c>
      <c r="B92" s="17">
        <f>PRODUCT('Monthly Data'!D1060:D1071)-1</f>
        <v/>
      </c>
    </row>
    <row r="93">
      <c r="A93" t="n">
        <v>1961</v>
      </c>
      <c r="B93" s="17">
        <f>PRODUCT('Monthly Data'!D1072:D1083)-1</f>
        <v/>
      </c>
    </row>
    <row r="94">
      <c r="A94" t="n">
        <v>1962</v>
      </c>
      <c r="B94" s="17">
        <f>PRODUCT('Monthly Data'!D1084:D1095)-1</f>
        <v/>
      </c>
    </row>
    <row r="95">
      <c r="A95" t="n">
        <v>1963</v>
      </c>
      <c r="B95" s="17">
        <f>PRODUCT('Monthly Data'!D1096:D1107)-1</f>
        <v/>
      </c>
    </row>
    <row r="96">
      <c r="A96" t="n">
        <v>1964</v>
      </c>
      <c r="B96" s="17">
        <f>PRODUCT('Monthly Data'!D1108:D1119)-1</f>
        <v/>
      </c>
    </row>
    <row r="97">
      <c r="A97" t="n">
        <v>1965</v>
      </c>
      <c r="B97" s="17">
        <f>PRODUCT('Monthly Data'!D1120:D1131)-1</f>
        <v/>
      </c>
    </row>
    <row r="98">
      <c r="A98" t="n">
        <v>1966</v>
      </c>
      <c r="B98" s="17">
        <f>PRODUCT('Monthly Data'!D1132:D1143)-1</f>
        <v/>
      </c>
    </row>
    <row r="99">
      <c r="A99" t="n">
        <v>1967</v>
      </c>
      <c r="B99" s="17">
        <f>PRODUCT('Monthly Data'!D1144:D1155)-1</f>
        <v/>
      </c>
    </row>
    <row r="100">
      <c r="A100" t="n">
        <v>1968</v>
      </c>
      <c r="B100" s="17">
        <f>PRODUCT('Monthly Data'!D1156:D1167)-1</f>
        <v/>
      </c>
    </row>
    <row r="101">
      <c r="A101" t="n">
        <v>1969</v>
      </c>
      <c r="B101" s="17">
        <f>PRODUCT('Monthly Data'!D1168:D1179)-1</f>
        <v/>
      </c>
    </row>
    <row r="102">
      <c r="A102" t="n">
        <v>1970</v>
      </c>
      <c r="B102" s="17">
        <f>PRODUCT('Monthly Data'!D1180:D1191)-1</f>
        <v/>
      </c>
    </row>
    <row r="103">
      <c r="A103" t="n">
        <v>1971</v>
      </c>
      <c r="B103" s="17">
        <f>PRODUCT('Monthly Data'!D1192:D1203)-1</f>
        <v/>
      </c>
    </row>
    <row r="104">
      <c r="A104" t="n">
        <v>1972</v>
      </c>
      <c r="B104" s="17">
        <f>PRODUCT('Monthly Data'!D1204:D1215)-1</f>
        <v/>
      </c>
    </row>
    <row r="105">
      <c r="A105" t="n">
        <v>1973</v>
      </c>
      <c r="B105" s="17">
        <f>PRODUCT('Monthly Data'!D1216:D1227)-1</f>
        <v/>
      </c>
    </row>
    <row r="106">
      <c r="A106" t="n">
        <v>1974</v>
      </c>
      <c r="B106" s="17">
        <f>PRODUCT('Monthly Data'!D1228:D1239)-1</f>
        <v/>
      </c>
    </row>
    <row r="107">
      <c r="A107" t="n">
        <v>1975</v>
      </c>
      <c r="B107" s="17">
        <f>PRODUCT('Monthly Data'!D1240:D1251)-1</f>
        <v/>
      </c>
    </row>
    <row r="108">
      <c r="A108" t="n">
        <v>1976</v>
      </c>
      <c r="B108" s="17">
        <f>PRODUCT('Monthly Data'!D1252:D1263)-1</f>
        <v/>
      </c>
    </row>
    <row r="109">
      <c r="A109" t="n">
        <v>1977</v>
      </c>
      <c r="B109" s="17">
        <f>PRODUCT('Monthly Data'!D1264:D1275)-1</f>
        <v/>
      </c>
    </row>
    <row r="110">
      <c r="A110" t="n">
        <v>1978</v>
      </c>
      <c r="B110" s="17">
        <f>PRODUCT('Monthly Data'!D1276:D1287)-1</f>
        <v/>
      </c>
    </row>
    <row r="111">
      <c r="A111" t="n">
        <v>1979</v>
      </c>
      <c r="B111" s="17">
        <f>PRODUCT('Monthly Data'!D1288:D1299)-1</f>
        <v/>
      </c>
    </row>
    <row r="112">
      <c r="A112" t="n">
        <v>1980</v>
      </c>
      <c r="B112" s="17">
        <f>PRODUCT('Monthly Data'!D1300:D1311)-1</f>
        <v/>
      </c>
    </row>
    <row r="113">
      <c r="A113" t="n">
        <v>1981</v>
      </c>
      <c r="B113" s="17">
        <f>PRODUCT('Monthly Data'!D1312:D1323)-1</f>
        <v/>
      </c>
    </row>
    <row r="114">
      <c r="A114" t="n">
        <v>1982</v>
      </c>
      <c r="B114" s="17">
        <f>PRODUCT('Monthly Data'!D1324:D1335)-1</f>
        <v/>
      </c>
    </row>
    <row r="115">
      <c r="A115" t="n">
        <v>1983</v>
      </c>
      <c r="B115" s="17">
        <f>PRODUCT('Monthly Data'!D1336:D1347)-1</f>
        <v/>
      </c>
    </row>
    <row r="116">
      <c r="A116" t="n">
        <v>1984</v>
      </c>
      <c r="B116" s="17">
        <f>PRODUCT('Monthly Data'!D1348:D1359)-1</f>
        <v/>
      </c>
    </row>
    <row r="117">
      <c r="A117" t="n">
        <v>1985</v>
      </c>
      <c r="B117" s="17">
        <f>PRODUCT('Monthly Data'!D1360:D1371)-1</f>
        <v/>
      </c>
    </row>
    <row r="118">
      <c r="A118" t="n">
        <v>1986</v>
      </c>
      <c r="B118" s="17">
        <f>PRODUCT('Monthly Data'!D1372:D1383)-1</f>
        <v/>
      </c>
    </row>
    <row r="119">
      <c r="A119" t="n">
        <v>1987</v>
      </c>
      <c r="B119" s="17">
        <f>PRODUCT('Monthly Data'!D1384:D1395)-1</f>
        <v/>
      </c>
    </row>
    <row r="120">
      <c r="A120" t="n">
        <v>1988</v>
      </c>
      <c r="B120" s="17">
        <f>PRODUCT('Monthly Data'!D1396:D1407)-1</f>
        <v/>
      </c>
    </row>
    <row r="121">
      <c r="A121" t="n">
        <v>1989</v>
      </c>
      <c r="B121" s="17">
        <f>PRODUCT('Monthly Data'!D1408:D1419)-1</f>
        <v/>
      </c>
    </row>
    <row r="122">
      <c r="A122" t="n">
        <v>1990</v>
      </c>
      <c r="B122" s="17">
        <f>PRODUCT('Monthly Data'!D1420:D1431)-1</f>
        <v/>
      </c>
    </row>
    <row r="123">
      <c r="A123" t="n">
        <v>1991</v>
      </c>
      <c r="B123" s="17">
        <f>PRODUCT('Monthly Data'!D1432:D1443)-1</f>
        <v/>
      </c>
    </row>
    <row r="124">
      <c r="A124" t="n">
        <v>1992</v>
      </c>
      <c r="B124" s="17">
        <f>PRODUCT('Monthly Data'!D1444:D1455)-1</f>
        <v/>
      </c>
    </row>
    <row r="125">
      <c r="A125" t="n">
        <v>1993</v>
      </c>
      <c r="B125" s="17">
        <f>PRODUCT('Monthly Data'!D1456:D1467)-1</f>
        <v/>
      </c>
    </row>
    <row r="126">
      <c r="A126" t="n">
        <v>1994</v>
      </c>
      <c r="B126" s="17">
        <f>PRODUCT('Monthly Data'!D1468:D1479)-1</f>
        <v/>
      </c>
    </row>
    <row r="127">
      <c r="A127" t="n">
        <v>1995</v>
      </c>
      <c r="B127" s="17">
        <f>PRODUCT('Monthly Data'!D1480:D1491)-1</f>
        <v/>
      </c>
    </row>
    <row r="128">
      <c r="A128" t="n">
        <v>1996</v>
      </c>
      <c r="B128" s="17">
        <f>PRODUCT('Monthly Data'!D1492:D1503)-1</f>
        <v/>
      </c>
    </row>
    <row r="129">
      <c r="A129" t="n">
        <v>1997</v>
      </c>
      <c r="B129" s="17">
        <f>PRODUCT('Monthly Data'!D1504:D1515)-1</f>
        <v/>
      </c>
    </row>
    <row r="130">
      <c r="A130" t="n">
        <v>1998</v>
      </c>
      <c r="B130" s="17">
        <f>PRODUCT('Monthly Data'!D1516:D1527)-1</f>
        <v/>
      </c>
    </row>
    <row r="131">
      <c r="A131" t="n">
        <v>1999</v>
      </c>
      <c r="B131" s="17">
        <f>PRODUCT('Monthly Data'!D1528:D1539)-1</f>
        <v/>
      </c>
    </row>
    <row r="132">
      <c r="A132" t="n">
        <v>2000</v>
      </c>
      <c r="B132" s="17">
        <f>PRODUCT('Monthly Data'!D1540:D1551)-1</f>
        <v/>
      </c>
    </row>
    <row r="133">
      <c r="A133" t="n">
        <v>2001</v>
      </c>
      <c r="B133" s="17">
        <f>PRODUCT('Monthly Data'!D1552:D1563)-1</f>
        <v/>
      </c>
    </row>
    <row r="134">
      <c r="A134" t="n">
        <v>2002</v>
      </c>
      <c r="B134" s="17">
        <f>PRODUCT('Monthly Data'!D1564:D1575)-1</f>
        <v/>
      </c>
    </row>
    <row r="135">
      <c r="A135" t="n">
        <v>2003</v>
      </c>
      <c r="B135" s="17">
        <f>PRODUCT('Monthly Data'!D1576:D1587)-1</f>
        <v/>
      </c>
    </row>
    <row r="136">
      <c r="A136" t="n">
        <v>2004</v>
      </c>
      <c r="B136" s="17">
        <f>PRODUCT('Monthly Data'!D1588:D1599)-1</f>
        <v/>
      </c>
    </row>
    <row r="137">
      <c r="A137" t="n">
        <v>2005</v>
      </c>
      <c r="B137" s="17">
        <f>PRODUCT('Monthly Data'!D1600:D1611)-1</f>
        <v/>
      </c>
    </row>
    <row r="138">
      <c r="A138" t="n">
        <v>2006</v>
      </c>
      <c r="B138" s="17">
        <f>PRODUCT('Monthly Data'!D1612:D1623)-1</f>
        <v/>
      </c>
    </row>
    <row r="139">
      <c r="A139" t="n">
        <v>2007</v>
      </c>
      <c r="B139" s="17">
        <f>PRODUCT('Monthly Data'!D1624:D1635)-1</f>
        <v/>
      </c>
    </row>
    <row r="140">
      <c r="A140" t="n">
        <v>2008</v>
      </c>
      <c r="B140" s="17">
        <f>PRODUCT('Monthly Data'!D1636:D1647)-1</f>
        <v/>
      </c>
    </row>
    <row r="141">
      <c r="A141" t="n">
        <v>2009</v>
      </c>
      <c r="B141" s="17">
        <f>PRODUCT('Monthly Data'!D1648:D1659)-1</f>
        <v/>
      </c>
    </row>
    <row r="142">
      <c r="A142" t="n">
        <v>2010</v>
      </c>
      <c r="B142" s="17">
        <f>PRODUCT('Monthly Data'!D1660:D1671)-1</f>
        <v/>
      </c>
    </row>
    <row r="143">
      <c r="A143" t="n">
        <v>2011</v>
      </c>
      <c r="B143" s="17">
        <f>PRODUCT('Monthly Data'!D1672:D1683)-1</f>
        <v/>
      </c>
    </row>
    <row r="144">
      <c r="A144" t="n">
        <v>2012</v>
      </c>
      <c r="B144" s="17">
        <f>PRODUCT('Monthly Data'!D1684:D1695)-1</f>
        <v/>
      </c>
    </row>
    <row r="145">
      <c r="A145" t="n">
        <v>2013</v>
      </c>
      <c r="B145" s="17">
        <f>PRODUCT('Monthly Data'!D1696:D1707)-1</f>
        <v/>
      </c>
    </row>
    <row r="146">
      <c r="A146" t="n">
        <v>2014</v>
      </c>
      <c r="B146" s="17">
        <f>PRODUCT('Monthly Data'!D1708:D1719)-1</f>
        <v/>
      </c>
    </row>
    <row r="147">
      <c r="A147" t="n">
        <v>2015</v>
      </c>
      <c r="B147" s="17">
        <f>PRODUCT('Monthly Data'!D1720:D1731)-1</f>
        <v/>
      </c>
    </row>
    <row r="148">
      <c r="A148" t="n">
        <v>2016</v>
      </c>
      <c r="B148" s="17">
        <f>PRODUCT('Monthly Data'!D1732:D1743)-1</f>
        <v/>
      </c>
    </row>
    <row r="149">
      <c r="A149" t="n">
        <v>2017</v>
      </c>
      <c r="B149" s="17">
        <f>PRODUCT('Monthly Data'!D1744:D1755)-1</f>
        <v/>
      </c>
    </row>
    <row r="150">
      <c r="A150" t="n">
        <v>2018</v>
      </c>
      <c r="B150" s="17">
        <f>PRODUCT('Monthly Data'!D1756:D1767)-1</f>
        <v/>
      </c>
    </row>
    <row r="151">
      <c r="A151" t="n">
        <v>2019</v>
      </c>
      <c r="B151" s="17">
        <f>PRODUCT('Monthly Data'!D1768:D1779)-1</f>
        <v/>
      </c>
    </row>
    <row r="152">
      <c r="A152" t="n">
        <v>2020</v>
      </c>
      <c r="B152" s="17">
        <f>PRODUCT('Monthly Data'!D1780:D1791)-1</f>
        <v/>
      </c>
    </row>
    <row r="153">
      <c r="A153" t="n">
        <v>2021</v>
      </c>
      <c r="B153" s="17">
        <f>PRODUCT('Monthly Data'!D1792:D1803)-1</f>
        <v/>
      </c>
    </row>
    <row r="154">
      <c r="A154" t="n">
        <v>2022</v>
      </c>
      <c r="B154" s="17">
        <f>PRODUCT('Monthly Data'!D1804:D1815)-1</f>
        <v/>
      </c>
    </row>
    <row r="155">
      <c r="A155" t="n">
        <v>2023</v>
      </c>
      <c r="B155" s="17">
        <f>PRODUCT('Monthly Data'!D1816:D1827)-1</f>
        <v/>
      </c>
    </row>
    <row r="156">
      <c r="A156" t="n">
        <v>2024</v>
      </c>
      <c r="B156" s="17">
        <f>PRODUCT('Monthly Data'!D1828:D1839)-1</f>
        <v/>
      </c>
    </row>
    <row r="157">
      <c r="A157" t="n">
        <v>2025</v>
      </c>
      <c r="B157" s="17">
        <f>PRODUCT('Monthly Data'!D1840:D1851)-1</f>
        <v/>
      </c>
    </row>
    <row r="158"/>
    <row r="159">
      <c r="A159" s="11" t="inlineStr">
        <is>
          <t>firenum.com — FIRE planning &amp; calculators</t>
        </is>
      </c>
    </row>
  </sheetData>
  <mergeCells count="3">
    <mergeCell ref="A1:C1"/>
    <mergeCell ref="A2:C2"/>
    <mergeCell ref="A159:C15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5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6" customWidth="1" min="3" max="3"/>
    <col width="14" customWidth="1" min="4" max="4"/>
  </cols>
  <sheetData>
    <row r="1">
      <c r="A1" s="1" t="inlineStr">
        <is>
          <t>Shiller S&amp;P 500 Monthly Nominal Total Returns, 1872–2025</t>
        </is>
      </c>
    </row>
    <row r="2">
      <c r="A2" s="4" t="inlineStr">
        <is>
          <t>Source: Robert Shiller, Yale (ie_data.xls), via firenum.com/tools/shiller-data. Dividends reinvested, not inflation-adjusted. Complete calendar years only.</t>
        </is>
      </c>
    </row>
    <row r="3">
      <c r="A3" s="13" t="inlineStr">
        <is>
          <t>Year</t>
        </is>
      </c>
      <c r="B3" s="13" t="inlineStr">
        <is>
          <t>Month</t>
        </is>
      </c>
      <c r="C3" s="13" t="inlineStr">
        <is>
          <t>Nominal Return</t>
        </is>
      </c>
      <c r="D3" s="13" t="inlineStr">
        <is>
          <t>Growth Factor</t>
        </is>
      </c>
    </row>
    <row r="4">
      <c r="A4" t="n">
        <v>1872</v>
      </c>
      <c r="B4" t="n">
        <v>1</v>
      </c>
      <c r="C4" s="18" t="n">
        <v>0.029945</v>
      </c>
      <c r="D4" s="19">
        <f>1+C4</f>
        <v/>
      </c>
    </row>
    <row r="5">
      <c r="A5" t="n">
        <v>1872</v>
      </c>
      <c r="B5" t="n">
        <v>2</v>
      </c>
      <c r="C5" s="18" t="n">
        <v>0.008688</v>
      </c>
      <c r="D5" s="19">
        <f>1+C5</f>
        <v/>
      </c>
    </row>
    <row r="6">
      <c r="A6" t="n">
        <v>1872</v>
      </c>
      <c r="B6" t="n">
        <v>3</v>
      </c>
      <c r="C6" s="18" t="n">
        <v>0.037398</v>
      </c>
      <c r="D6" s="19">
        <f>1+C6</f>
        <v/>
      </c>
    </row>
    <row r="7">
      <c r="A7" t="n">
        <v>1872</v>
      </c>
      <c r="B7" t="n">
        <v>4</v>
      </c>
      <c r="C7" s="18" t="n">
        <v>0.032297</v>
      </c>
      <c r="D7" s="19">
        <f>1+C7</f>
        <v/>
      </c>
    </row>
    <row r="8">
      <c r="A8" t="n">
        <v>1872</v>
      </c>
      <c r="B8" t="n">
        <v>5</v>
      </c>
      <c r="C8" s="18" t="n">
        <v>0.004451</v>
      </c>
      <c r="D8" s="19">
        <f>1+C8</f>
        <v/>
      </c>
    </row>
    <row r="9">
      <c r="A9" t="n">
        <v>1872</v>
      </c>
      <c r="B9" t="n">
        <v>6</v>
      </c>
      <c r="C9" s="18" t="n">
        <v>-0.005148</v>
      </c>
      <c r="D9" s="19">
        <f>1+C9</f>
        <v/>
      </c>
    </row>
    <row r="10">
      <c r="A10" t="n">
        <v>1872</v>
      </c>
      <c r="B10" t="n">
        <v>7</v>
      </c>
      <c r="C10" s="18" t="n">
        <v>-0.001246</v>
      </c>
      <c r="D10" s="19">
        <f>1+C10</f>
        <v/>
      </c>
    </row>
    <row r="11">
      <c r="A11" t="n">
        <v>1872</v>
      </c>
      <c r="B11" t="n">
        <v>8</v>
      </c>
      <c r="C11" s="18" t="n">
        <v>-0.00708</v>
      </c>
      <c r="D11" s="19">
        <f>1+C11</f>
        <v/>
      </c>
    </row>
    <row r="12">
      <c r="A12" t="n">
        <v>1872</v>
      </c>
      <c r="B12" t="n">
        <v>9</v>
      </c>
      <c r="C12" s="18" t="n">
        <v>-0.013062</v>
      </c>
      <c r="D12" s="19">
        <f>1+C12</f>
        <v/>
      </c>
    </row>
    <row r="13">
      <c r="A13" t="n">
        <v>1872</v>
      </c>
      <c r="B13" t="n">
        <v>10</v>
      </c>
      <c r="C13" s="18" t="n">
        <v>0.008978</v>
      </c>
      <c r="D13" s="19">
        <f>1+C13</f>
        <v/>
      </c>
    </row>
    <row r="14">
      <c r="A14" t="n">
        <v>1872</v>
      </c>
      <c r="B14" t="n">
        <v>11</v>
      </c>
      <c r="C14" s="18" t="n">
        <v>0.000951</v>
      </c>
      <c r="D14" s="19">
        <f>1+C14</f>
        <v/>
      </c>
    </row>
    <row r="15">
      <c r="A15" t="n">
        <v>1872</v>
      </c>
      <c r="B15" t="n">
        <v>12</v>
      </c>
      <c r="C15" s="18" t="n">
        <v>0.029293</v>
      </c>
      <c r="D15" s="19">
        <f>1+C15</f>
        <v/>
      </c>
    </row>
    <row r="16">
      <c r="A16" t="n">
        <v>1873</v>
      </c>
      <c r="B16" t="n">
        <v>1</v>
      </c>
      <c r="C16" s="18" t="n">
        <v>0.012862</v>
      </c>
      <c r="D16" s="19">
        <f>1+C16</f>
        <v/>
      </c>
    </row>
    <row r="17">
      <c r="A17" t="n">
        <v>1873</v>
      </c>
      <c r="B17" t="n">
        <v>2</v>
      </c>
      <c r="C17" s="18" t="n">
        <v>0.012802</v>
      </c>
      <c r="D17" s="19">
        <f>1+C17</f>
        <v/>
      </c>
    </row>
    <row r="18">
      <c r="A18" t="n">
        <v>1873</v>
      </c>
      <c r="B18" t="n">
        <v>3</v>
      </c>
      <c r="C18" s="18" t="n">
        <v>-0.002791</v>
      </c>
      <c r="D18" s="19">
        <f>1+C18</f>
        <v/>
      </c>
    </row>
    <row r="19">
      <c r="A19" t="n">
        <v>1873</v>
      </c>
      <c r="B19" t="n">
        <v>4</v>
      </c>
      <c r="C19" s="18" t="n">
        <v>-0.008643</v>
      </c>
      <c r="D19" s="19">
        <f>1+C19</f>
        <v/>
      </c>
    </row>
    <row r="20">
      <c r="A20" t="n">
        <v>1873</v>
      </c>
      <c r="B20" t="n">
        <v>5</v>
      </c>
      <c r="C20" s="18" t="n">
        <v>0.007151</v>
      </c>
      <c r="D20" s="19">
        <f>1+C20</f>
        <v/>
      </c>
    </row>
    <row r="21">
      <c r="A21" t="n">
        <v>1873</v>
      </c>
      <c r="B21" t="n">
        <v>6</v>
      </c>
      <c r="C21" s="18" t="n">
        <v>-0.008663000000000001</v>
      </c>
      <c r="D21" s="19">
        <f>1+C21</f>
        <v/>
      </c>
    </row>
    <row r="22">
      <c r="A22" t="n">
        <v>1873</v>
      </c>
      <c r="B22" t="n">
        <v>7</v>
      </c>
      <c r="C22" s="18" t="n">
        <v>0.003305</v>
      </c>
      <c r="D22" s="19">
        <f>1+C22</f>
        <v/>
      </c>
    </row>
    <row r="23">
      <c r="A23" t="n">
        <v>1873</v>
      </c>
      <c r="B23" t="n">
        <v>8</v>
      </c>
      <c r="C23" s="18" t="n">
        <v>0.005366</v>
      </c>
      <c r="D23" s="19">
        <f>1+C23</f>
        <v/>
      </c>
    </row>
    <row r="24">
      <c r="A24" t="n">
        <v>1873</v>
      </c>
      <c r="B24" t="n">
        <v>9</v>
      </c>
      <c r="C24" s="18" t="n">
        <v>-0.071051</v>
      </c>
      <c r="D24" s="19">
        <f>1+C24</f>
        <v/>
      </c>
    </row>
    <row r="25">
      <c r="A25" t="n">
        <v>1873</v>
      </c>
      <c r="B25" t="n">
        <v>10</v>
      </c>
      <c r="C25" s="18" t="n">
        <v>-0.081245</v>
      </c>
      <c r="D25" s="19">
        <f>1+C25</f>
        <v/>
      </c>
    </row>
    <row r="26">
      <c r="A26" t="n">
        <v>1873</v>
      </c>
      <c r="B26" t="n">
        <v>11</v>
      </c>
      <c r="C26" s="18" t="n">
        <v>-0.029286</v>
      </c>
      <c r="D26" s="19">
        <f>1+C26</f>
        <v/>
      </c>
    </row>
    <row r="27">
      <c r="A27" t="n">
        <v>1873</v>
      </c>
      <c r="B27" t="n">
        <v>12</v>
      </c>
      <c r="C27" s="18" t="n">
        <v>0.100866</v>
      </c>
      <c r="D27" s="19">
        <f>1+C27</f>
        <v/>
      </c>
    </row>
    <row r="28">
      <c r="A28" t="n">
        <v>1874</v>
      </c>
      <c r="B28" t="n">
        <v>1</v>
      </c>
      <c r="C28" s="18" t="n">
        <v>0.06052</v>
      </c>
      <c r="D28" s="19">
        <f>1+C28</f>
        <v/>
      </c>
    </row>
    <row r="29">
      <c r="A29" t="n">
        <v>1874</v>
      </c>
      <c r="B29" t="n">
        <v>2</v>
      </c>
      <c r="C29" s="18" t="n">
        <v>0.035944</v>
      </c>
      <c r="D29" s="19">
        <f>1+C29</f>
        <v/>
      </c>
    </row>
    <row r="30">
      <c r="A30" t="n">
        <v>1874</v>
      </c>
      <c r="B30" t="n">
        <v>3</v>
      </c>
      <c r="C30" s="18" t="n">
        <v>-0.008854000000000001</v>
      </c>
      <c r="D30" s="19">
        <f>1+C30</f>
        <v/>
      </c>
    </row>
    <row r="31">
      <c r="A31" t="n">
        <v>1874</v>
      </c>
      <c r="B31" t="n">
        <v>4</v>
      </c>
      <c r="C31" s="18" t="n">
        <v>-0.02167</v>
      </c>
      <c r="D31" s="19">
        <f>1+C31</f>
        <v/>
      </c>
    </row>
    <row r="32">
      <c r="A32" t="n">
        <v>1874</v>
      </c>
      <c r="B32" t="n">
        <v>5</v>
      </c>
      <c r="C32" s="18" t="n">
        <v>-0.020109</v>
      </c>
      <c r="D32" s="19">
        <f>1+C32</f>
        <v/>
      </c>
    </row>
    <row r="33">
      <c r="A33" t="n">
        <v>1874</v>
      </c>
      <c r="B33" t="n">
        <v>6</v>
      </c>
      <c r="C33" s="18" t="n">
        <v>0.001674</v>
      </c>
      <c r="D33" s="19">
        <f>1+C33</f>
        <v/>
      </c>
    </row>
    <row r="34">
      <c r="A34" t="n">
        <v>1874</v>
      </c>
      <c r="B34" t="n">
        <v>7</v>
      </c>
      <c r="C34" s="18" t="n">
        <v>0.006166</v>
      </c>
      <c r="D34" s="19">
        <f>1+C34</f>
        <v/>
      </c>
    </row>
    <row r="35">
      <c r="A35" t="n">
        <v>1874</v>
      </c>
      <c r="B35" t="n">
        <v>8</v>
      </c>
      <c r="C35" s="18" t="n">
        <v>0.008408000000000001</v>
      </c>
      <c r="D35" s="19">
        <f>1+C35</f>
        <v/>
      </c>
    </row>
    <row r="36">
      <c r="A36" t="n">
        <v>1874</v>
      </c>
      <c r="B36" t="n">
        <v>9</v>
      </c>
      <c r="C36" s="18" t="n">
        <v>0.021812</v>
      </c>
      <c r="D36" s="19">
        <f>1+C36</f>
        <v/>
      </c>
    </row>
    <row r="37">
      <c r="A37" t="n">
        <v>1874</v>
      </c>
      <c r="B37" t="n">
        <v>10</v>
      </c>
      <c r="C37" s="18" t="n">
        <v>0.003855</v>
      </c>
      <c r="D37" s="19">
        <f>1+C37</f>
        <v/>
      </c>
    </row>
    <row r="38">
      <c r="A38" t="n">
        <v>1874</v>
      </c>
      <c r="B38" t="n">
        <v>11</v>
      </c>
      <c r="C38" s="18" t="n">
        <v>0.014901</v>
      </c>
      <c r="D38" s="19">
        <f>1+C38</f>
        <v/>
      </c>
    </row>
    <row r="39">
      <c r="A39" t="n">
        <v>1874</v>
      </c>
      <c r="B39" t="n">
        <v>12</v>
      </c>
      <c r="C39" s="18" t="n">
        <v>-0.000547</v>
      </c>
      <c r="D39" s="19">
        <f>1+C39</f>
        <v/>
      </c>
    </row>
    <row r="40">
      <c r="A40" t="n">
        <v>1875</v>
      </c>
      <c r="B40" t="n">
        <v>1</v>
      </c>
      <c r="C40" s="18" t="n">
        <v>0.006011</v>
      </c>
      <c r="D40" s="19">
        <f>1+C40</f>
        <v/>
      </c>
    </row>
    <row r="41">
      <c r="A41" t="n">
        <v>1875</v>
      </c>
      <c r="B41" t="n">
        <v>2</v>
      </c>
      <c r="C41" s="18" t="n">
        <v>0.003763</v>
      </c>
      <c r="D41" s="19">
        <f>1+C41</f>
        <v/>
      </c>
    </row>
    <row r="42">
      <c r="A42" t="n">
        <v>1875</v>
      </c>
      <c r="B42" t="n">
        <v>3</v>
      </c>
      <c r="C42" s="18" t="n">
        <v>0.019178</v>
      </c>
      <c r="D42" s="19">
        <f>1+C42</f>
        <v/>
      </c>
    </row>
    <row r="43">
      <c r="A43" t="n">
        <v>1875</v>
      </c>
      <c r="B43" t="n">
        <v>4</v>
      </c>
      <c r="C43" s="18" t="n">
        <v>0.018882</v>
      </c>
      <c r="D43" s="19">
        <f>1+C43</f>
        <v/>
      </c>
    </row>
    <row r="44">
      <c r="A44" t="n">
        <v>1875</v>
      </c>
      <c r="B44" t="n">
        <v>5</v>
      </c>
      <c r="C44" s="18" t="n">
        <v>-0.03302</v>
      </c>
      <c r="D44" s="19">
        <f>1+C44</f>
        <v/>
      </c>
    </row>
    <row r="45">
      <c r="A45" t="n">
        <v>1875</v>
      </c>
      <c r="B45" t="n">
        <v>6</v>
      </c>
      <c r="C45" s="18" t="n">
        <v>-0.014262</v>
      </c>
      <c r="D45" s="19">
        <f>1+C45</f>
        <v/>
      </c>
    </row>
    <row r="46">
      <c r="A46" t="n">
        <v>1875</v>
      </c>
      <c r="B46" t="n">
        <v>7</v>
      </c>
      <c r="C46" s="18" t="n">
        <v>0.008229</v>
      </c>
      <c r="D46" s="19">
        <f>1+C46</f>
        <v/>
      </c>
    </row>
    <row r="47">
      <c r="A47" t="n">
        <v>1875</v>
      </c>
      <c r="B47" t="n">
        <v>8</v>
      </c>
      <c r="C47" s="18" t="n">
        <v>0.01044</v>
      </c>
      <c r="D47" s="19">
        <f>1+C47</f>
        <v/>
      </c>
    </row>
    <row r="48">
      <c r="A48" t="n">
        <v>1875</v>
      </c>
      <c r="B48" t="n">
        <v>9</v>
      </c>
      <c r="C48" s="18" t="n">
        <v>-0.00326</v>
      </c>
      <c r="D48" s="19">
        <f>1+C48</f>
        <v/>
      </c>
    </row>
    <row r="49">
      <c r="A49" t="n">
        <v>1875</v>
      </c>
      <c r="B49" t="n">
        <v>10</v>
      </c>
      <c r="C49" s="18" t="n">
        <v>-0.010202</v>
      </c>
      <c r="D49" s="19">
        <f>1+C49</f>
        <v/>
      </c>
    </row>
    <row r="50">
      <c r="A50" t="n">
        <v>1875</v>
      </c>
      <c r="B50" t="n">
        <v>11</v>
      </c>
      <c r="C50" s="18" t="n">
        <v>0.022141</v>
      </c>
      <c r="D50" s="19">
        <f>1+C50</f>
        <v/>
      </c>
    </row>
    <row r="51">
      <c r="A51" t="n">
        <v>1875</v>
      </c>
      <c r="B51" t="n">
        <v>12</v>
      </c>
      <c r="C51" s="18" t="n">
        <v>0.005721</v>
      </c>
      <c r="D51" s="19">
        <f>1+C51</f>
        <v/>
      </c>
    </row>
    <row r="52">
      <c r="A52" t="n">
        <v>1876</v>
      </c>
      <c r="B52" t="n">
        <v>1</v>
      </c>
      <c r="C52" s="18" t="n">
        <v>0.026316</v>
      </c>
      <c r="D52" s="19">
        <f>1+C52</f>
        <v/>
      </c>
    </row>
    <row r="53">
      <c r="A53" t="n">
        <v>1876</v>
      </c>
      <c r="B53" t="n">
        <v>2</v>
      </c>
      <c r="C53" s="18" t="n">
        <v>0.019058</v>
      </c>
      <c r="D53" s="19">
        <f>1+C53</f>
        <v/>
      </c>
    </row>
    <row r="54">
      <c r="A54" t="n">
        <v>1876</v>
      </c>
      <c r="B54" t="n">
        <v>3</v>
      </c>
      <c r="C54" s="18" t="n">
        <v>0.003319</v>
      </c>
      <c r="D54" s="19">
        <f>1+C54</f>
        <v/>
      </c>
    </row>
    <row r="55">
      <c r="A55" t="n">
        <v>1876</v>
      </c>
      <c r="B55" t="n">
        <v>4</v>
      </c>
      <c r="C55" s="18" t="n">
        <v>-0.032151</v>
      </c>
      <c r="D55" s="19">
        <f>1+C55</f>
        <v/>
      </c>
    </row>
    <row r="56">
      <c r="A56" t="n">
        <v>1876</v>
      </c>
      <c r="B56" t="n">
        <v>5</v>
      </c>
      <c r="C56" s="18" t="n">
        <v>-0.031106</v>
      </c>
      <c r="D56" s="19">
        <f>1+C56</f>
        <v/>
      </c>
    </row>
    <row r="57">
      <c r="A57" t="n">
        <v>1876</v>
      </c>
      <c r="B57" t="n">
        <v>6</v>
      </c>
      <c r="C57" s="18" t="n">
        <v>-0.001196</v>
      </c>
      <c r="D57" s="19">
        <f>1+C57</f>
        <v/>
      </c>
    </row>
    <row r="58">
      <c r="A58" t="n">
        <v>1876</v>
      </c>
      <c r="B58" t="n">
        <v>7</v>
      </c>
      <c r="C58" s="18" t="n">
        <v>-0.006024</v>
      </c>
      <c r="D58" s="19">
        <f>1+C58</f>
        <v/>
      </c>
    </row>
    <row r="59">
      <c r="A59" t="n">
        <v>1876</v>
      </c>
      <c r="B59" t="n">
        <v>8</v>
      </c>
      <c r="C59" s="18" t="n">
        <v>-0.035366</v>
      </c>
      <c r="D59" s="19">
        <f>1+C59</f>
        <v/>
      </c>
    </row>
    <row r="60">
      <c r="A60" t="n">
        <v>1876</v>
      </c>
      <c r="B60" t="n">
        <v>9</v>
      </c>
      <c r="C60" s="18" t="n">
        <v>-0.054707</v>
      </c>
      <c r="D60" s="19">
        <f>1+C60</f>
        <v/>
      </c>
    </row>
    <row r="61">
      <c r="A61" t="n">
        <v>1876</v>
      </c>
      <c r="B61" t="n">
        <v>10</v>
      </c>
      <c r="C61" s="18" t="n">
        <v>0.001355</v>
      </c>
      <c r="D61" s="19">
        <f>1+C61</f>
        <v/>
      </c>
    </row>
    <row r="62">
      <c r="A62" t="n">
        <v>1876</v>
      </c>
      <c r="B62" t="n">
        <v>11</v>
      </c>
      <c r="C62" s="18" t="n">
        <v>-0.012262</v>
      </c>
      <c r="D62" s="19">
        <f>1+C62</f>
        <v/>
      </c>
    </row>
    <row r="63">
      <c r="A63" t="n">
        <v>1876</v>
      </c>
      <c r="B63" t="n">
        <v>12</v>
      </c>
      <c r="C63" s="18" t="n">
        <v>0.001389</v>
      </c>
      <c r="D63" s="19">
        <f>1+C63</f>
        <v/>
      </c>
    </row>
    <row r="64">
      <c r="A64" t="n">
        <v>1877</v>
      </c>
      <c r="B64" t="n">
        <v>1</v>
      </c>
      <c r="C64" s="18" t="n">
        <v>-0.001611</v>
      </c>
      <c r="D64" s="19">
        <f>1+C64</f>
        <v/>
      </c>
    </row>
    <row r="65">
      <c r="A65" t="n">
        <v>1877</v>
      </c>
      <c r="B65" t="n">
        <v>2</v>
      </c>
      <c r="C65" s="18" t="n">
        <v>-0.052542</v>
      </c>
      <c r="D65" s="19">
        <f>1+C65</f>
        <v/>
      </c>
    </row>
    <row r="66">
      <c r="A66" t="n">
        <v>1877</v>
      </c>
      <c r="B66" t="n">
        <v>3</v>
      </c>
      <c r="C66" s="18" t="n">
        <v>-0.044099</v>
      </c>
      <c r="D66" s="19">
        <f>1+C66</f>
        <v/>
      </c>
    </row>
    <row r="67">
      <c r="A67" t="n">
        <v>1877</v>
      </c>
      <c r="B67" t="n">
        <v>4</v>
      </c>
      <c r="C67" s="18" t="n">
        <v>-0.065634</v>
      </c>
      <c r="D67" s="19">
        <f>1+C67</f>
        <v/>
      </c>
    </row>
    <row r="68">
      <c r="A68" t="n">
        <v>1877</v>
      </c>
      <c r="B68" t="n">
        <v>5</v>
      </c>
      <c r="C68" s="18" t="n">
        <v>0.007205</v>
      </c>
      <c r="D68" s="19">
        <f>1+C68</f>
        <v/>
      </c>
    </row>
    <row r="69">
      <c r="A69" t="n">
        <v>1877</v>
      </c>
      <c r="B69" t="n">
        <v>6</v>
      </c>
      <c r="C69" s="18" t="n">
        <v>-0.064484</v>
      </c>
      <c r="D69" s="19">
        <f>1+C69</f>
        <v/>
      </c>
    </row>
    <row r="70">
      <c r="A70" t="n">
        <v>1877</v>
      </c>
      <c r="B70" t="n">
        <v>7</v>
      </c>
      <c r="C70" s="18" t="n">
        <v>0.051154</v>
      </c>
      <c r="D70" s="19">
        <f>1+C70</f>
        <v/>
      </c>
    </row>
    <row r="71">
      <c r="A71" t="n">
        <v>1877</v>
      </c>
      <c r="B71" t="n">
        <v>8</v>
      </c>
      <c r="C71" s="18" t="n">
        <v>0.076804</v>
      </c>
      <c r="D71" s="19">
        <f>1+C71</f>
        <v/>
      </c>
    </row>
    <row r="72">
      <c r="A72" t="n">
        <v>1877</v>
      </c>
      <c r="B72" t="n">
        <v>9</v>
      </c>
      <c r="C72" s="18" t="n">
        <v>0.06823799999999999</v>
      </c>
      <c r="D72" s="19">
        <f>1+C72</f>
        <v/>
      </c>
    </row>
    <row r="73">
      <c r="A73" t="n">
        <v>1877</v>
      </c>
      <c r="B73" t="n">
        <v>10</v>
      </c>
      <c r="C73" s="18" t="n">
        <v>0.026962</v>
      </c>
      <c r="D73" s="19">
        <f>1+C73</f>
        <v/>
      </c>
    </row>
    <row r="74">
      <c r="A74" t="n">
        <v>1877</v>
      </c>
      <c r="B74" t="n">
        <v>11</v>
      </c>
      <c r="C74" s="18" t="n">
        <v>-0.010091</v>
      </c>
      <c r="D74" s="19">
        <f>1+C74</f>
        <v/>
      </c>
    </row>
    <row r="75">
      <c r="A75" t="n">
        <v>1877</v>
      </c>
      <c r="B75" t="n">
        <v>12</v>
      </c>
      <c r="C75" s="18" t="n">
        <v>0.001789</v>
      </c>
      <c r="D75" s="19">
        <f>1+C75</f>
        <v/>
      </c>
    </row>
    <row r="76">
      <c r="A76" t="n">
        <v>1878</v>
      </c>
      <c r="B76" t="n">
        <v>1</v>
      </c>
      <c r="C76" s="18" t="n">
        <v>0.004851</v>
      </c>
      <c r="D76" s="19">
        <f>1+C76</f>
        <v/>
      </c>
    </row>
    <row r="77">
      <c r="A77" t="n">
        <v>1878</v>
      </c>
      <c r="B77" t="n">
        <v>2</v>
      </c>
      <c r="C77" s="18" t="n">
        <v>-0.01671</v>
      </c>
      <c r="D77" s="19">
        <f>1+C77</f>
        <v/>
      </c>
    </row>
    <row r="78">
      <c r="A78" t="n">
        <v>1878</v>
      </c>
      <c r="B78" t="n">
        <v>3</v>
      </c>
      <c r="C78" s="18" t="n">
        <v>0.023781</v>
      </c>
      <c r="D78" s="19">
        <f>1+C78</f>
        <v/>
      </c>
    </row>
    <row r="79">
      <c r="A79" t="n">
        <v>1878</v>
      </c>
      <c r="B79" t="n">
        <v>4</v>
      </c>
      <c r="C79" s="18" t="n">
        <v>0.03258</v>
      </c>
      <c r="D79" s="19">
        <f>1+C79</f>
        <v/>
      </c>
    </row>
    <row r="80">
      <c r="A80" t="n">
        <v>1878</v>
      </c>
      <c r="B80" t="n">
        <v>5</v>
      </c>
      <c r="C80" s="18" t="n">
        <v>0.007653</v>
      </c>
      <c r="D80" s="19">
        <f>1+C80</f>
        <v/>
      </c>
    </row>
    <row r="81">
      <c r="A81" t="n">
        <v>1878</v>
      </c>
      <c r="B81" t="n">
        <v>6</v>
      </c>
      <c r="C81" s="18" t="n">
        <v>0.025574</v>
      </c>
      <c r="D81" s="19">
        <f>1+C81</f>
        <v/>
      </c>
    </row>
    <row r="82">
      <c r="A82" t="n">
        <v>1878</v>
      </c>
      <c r="B82" t="n">
        <v>7</v>
      </c>
      <c r="C82" s="18" t="n">
        <v>0.025029</v>
      </c>
      <c r="D82" s="19">
        <f>1+C82</f>
        <v/>
      </c>
    </row>
    <row r="83">
      <c r="A83" t="n">
        <v>1878</v>
      </c>
      <c r="B83" t="n">
        <v>8</v>
      </c>
      <c r="C83" s="18" t="n">
        <v>-0.004231</v>
      </c>
      <c r="D83" s="19">
        <f>1+C83</f>
        <v/>
      </c>
    </row>
    <row r="84">
      <c r="A84" t="n">
        <v>1878</v>
      </c>
      <c r="B84" t="n">
        <v>9</v>
      </c>
      <c r="C84" s="18" t="n">
        <v>0.024698</v>
      </c>
      <c r="D84" s="19">
        <f>1+C84</f>
        <v/>
      </c>
    </row>
    <row r="85">
      <c r="A85" t="n">
        <v>1878</v>
      </c>
      <c r="B85" t="n">
        <v>10</v>
      </c>
      <c r="C85" s="18" t="n">
        <v>-0.007062</v>
      </c>
      <c r="D85" s="19">
        <f>1+C85</f>
        <v/>
      </c>
    </row>
    <row r="86">
      <c r="A86" t="n">
        <v>1878</v>
      </c>
      <c r="B86" t="n">
        <v>11</v>
      </c>
      <c r="C86" s="18" t="n">
        <v>0.001456</v>
      </c>
      <c r="D86" s="19">
        <f>1+C86</f>
        <v/>
      </c>
    </row>
    <row r="87">
      <c r="A87" t="n">
        <v>1878</v>
      </c>
      <c r="B87" t="n">
        <v>12</v>
      </c>
      <c r="C87" s="18" t="n">
        <v>-0.001441</v>
      </c>
      <c r="D87" s="19">
        <f>1+C87</f>
        <v/>
      </c>
    </row>
    <row r="88">
      <c r="A88" t="n">
        <v>1879</v>
      </c>
      <c r="B88" t="n">
        <v>1</v>
      </c>
      <c r="C88" s="18" t="n">
        <v>0.04207</v>
      </c>
      <c r="D88" s="19">
        <f>1+C88</f>
        <v/>
      </c>
    </row>
    <row r="89">
      <c r="A89" t="n">
        <v>1879</v>
      </c>
      <c r="B89" t="n">
        <v>2</v>
      </c>
      <c r="C89" s="18" t="n">
        <v>0.04058</v>
      </c>
      <c r="D89" s="19">
        <f>1+C89</f>
        <v/>
      </c>
    </row>
    <row r="90">
      <c r="A90" t="n">
        <v>1879</v>
      </c>
      <c r="B90" t="n">
        <v>3</v>
      </c>
      <c r="C90" s="18" t="n">
        <v>-0.012017</v>
      </c>
      <c r="D90" s="19">
        <f>1+C90</f>
        <v/>
      </c>
    </row>
    <row r="91">
      <c r="A91" t="n">
        <v>1879</v>
      </c>
      <c r="B91" t="n">
        <v>4</v>
      </c>
      <c r="C91" s="18" t="n">
        <v>0.037139</v>
      </c>
      <c r="D91" s="19">
        <f>1+C91</f>
        <v/>
      </c>
    </row>
    <row r="92">
      <c r="A92" t="n">
        <v>1879</v>
      </c>
      <c r="B92" t="n">
        <v>5</v>
      </c>
      <c r="C92" s="18" t="n">
        <v>0.049255</v>
      </c>
      <c r="D92" s="19">
        <f>1+C92</f>
        <v/>
      </c>
    </row>
    <row r="93">
      <c r="A93" t="n">
        <v>1879</v>
      </c>
      <c r="B93" t="n">
        <v>6</v>
      </c>
      <c r="C93" s="18" t="n">
        <v>0.009095000000000001</v>
      </c>
      <c r="D93" s="19">
        <f>1+C93</f>
        <v/>
      </c>
    </row>
    <row r="94">
      <c r="A94" t="n">
        <v>1879</v>
      </c>
      <c r="B94" t="n">
        <v>7</v>
      </c>
      <c r="C94" s="18" t="n">
        <v>0.024236</v>
      </c>
      <c r="D94" s="19">
        <f>1+C94</f>
        <v/>
      </c>
    </row>
    <row r="95">
      <c r="A95" t="n">
        <v>1879</v>
      </c>
      <c r="B95" t="n">
        <v>8</v>
      </c>
      <c r="C95" s="18" t="n">
        <v>0.011413</v>
      </c>
      <c r="D95" s="19">
        <f>1+C95</f>
        <v/>
      </c>
    </row>
    <row r="96">
      <c r="A96" t="n">
        <v>1879</v>
      </c>
      <c r="B96" t="n">
        <v>9</v>
      </c>
      <c r="C96" s="18" t="n">
        <v>0.040848</v>
      </c>
      <c r="D96" s="19">
        <f>1+C96</f>
        <v/>
      </c>
    </row>
    <row r="97">
      <c r="A97" t="n">
        <v>1879</v>
      </c>
      <c r="B97" t="n">
        <v>10</v>
      </c>
      <c r="C97" s="18" t="n">
        <v>0.112889</v>
      </c>
      <c r="D97" s="19">
        <f>1+C97</f>
        <v/>
      </c>
    </row>
    <row r="98">
      <c r="A98" t="n">
        <v>1879</v>
      </c>
      <c r="B98" t="n">
        <v>11</v>
      </c>
      <c r="C98" s="18" t="n">
        <v>0.05695</v>
      </c>
      <c r="D98" s="19">
        <f>1+C98</f>
        <v/>
      </c>
    </row>
    <row r="99">
      <c r="A99" t="n">
        <v>1879</v>
      </c>
      <c r="B99" t="n">
        <v>12</v>
      </c>
      <c r="C99" s="18" t="n">
        <v>0.001352</v>
      </c>
      <c r="D99" s="19">
        <f>1+C99</f>
        <v/>
      </c>
    </row>
    <row r="100">
      <c r="A100" t="n">
        <v>1880</v>
      </c>
      <c r="B100" t="n">
        <v>1</v>
      </c>
      <c r="C100" s="18" t="n">
        <v>0.04209</v>
      </c>
      <c r="D100" s="19">
        <f>1+C100</f>
        <v/>
      </c>
    </row>
    <row r="101">
      <c r="A101" t="n">
        <v>1880</v>
      </c>
      <c r="B101" t="n">
        <v>2</v>
      </c>
      <c r="C101" s="18" t="n">
        <v>0.021037</v>
      </c>
      <c r="D101" s="19">
        <f>1+C101</f>
        <v/>
      </c>
    </row>
    <row r="102">
      <c r="A102" t="n">
        <v>1880</v>
      </c>
      <c r="B102" t="n">
        <v>3</v>
      </c>
      <c r="C102" s="18" t="n">
        <v>0.022676</v>
      </c>
      <c r="D102" s="19">
        <f>1+C102</f>
        <v/>
      </c>
    </row>
    <row r="103">
      <c r="A103" t="n">
        <v>1880</v>
      </c>
      <c r="B103" t="n">
        <v>4</v>
      </c>
      <c r="C103" s="18" t="n">
        <v>-0.019182</v>
      </c>
      <c r="D103" s="19">
        <f>1+C103</f>
        <v/>
      </c>
    </row>
    <row r="104">
      <c r="A104" t="n">
        <v>1880</v>
      </c>
      <c r="B104" t="n">
        <v>5</v>
      </c>
      <c r="C104" s="18" t="n">
        <v>-0.075531</v>
      </c>
      <c r="D104" s="19">
        <f>1+C104</f>
        <v/>
      </c>
    </row>
    <row r="105">
      <c r="A105" t="n">
        <v>1880</v>
      </c>
      <c r="B105" t="n">
        <v>6</v>
      </c>
      <c r="C105" s="18" t="n">
        <v>0.008211</v>
      </c>
      <c r="D105" s="19">
        <f>1+C105</f>
        <v/>
      </c>
    </row>
    <row r="106">
      <c r="A106" t="n">
        <v>1880</v>
      </c>
      <c r="B106" t="n">
        <v>7</v>
      </c>
      <c r="C106" s="18" t="n">
        <v>0.050017</v>
      </c>
      <c r="D106" s="19">
        <f>1+C106</f>
        <v/>
      </c>
    </row>
    <row r="107">
      <c r="A107" t="n">
        <v>1880</v>
      </c>
      <c r="B107" t="n">
        <v>8</v>
      </c>
      <c r="C107" s="18" t="n">
        <v>0.03992</v>
      </c>
      <c r="D107" s="19">
        <f>1+C107</f>
        <v/>
      </c>
    </row>
    <row r="108">
      <c r="A108" t="n">
        <v>1880</v>
      </c>
      <c r="B108" t="n">
        <v>9</v>
      </c>
      <c r="C108" s="18" t="n">
        <v>0.002007</v>
      </c>
      <c r="D108" s="19">
        <f>1+C108</f>
        <v/>
      </c>
    </row>
    <row r="109">
      <c r="A109" t="n">
        <v>1880</v>
      </c>
      <c r="B109" t="n">
        <v>10</v>
      </c>
      <c r="C109" s="18" t="n">
        <v>0.032979</v>
      </c>
      <c r="D109" s="19">
        <f>1+C109</f>
        <v/>
      </c>
    </row>
    <row r="110">
      <c r="A110" t="n">
        <v>1880</v>
      </c>
      <c r="B110" t="n">
        <v>11</v>
      </c>
      <c r="C110" s="18" t="n">
        <v>0.05652</v>
      </c>
      <c r="D110" s="19">
        <f>1+C110</f>
        <v/>
      </c>
    </row>
    <row r="111">
      <c r="A111" t="n">
        <v>1880</v>
      </c>
      <c r="B111" t="n">
        <v>12</v>
      </c>
      <c r="C111" s="18" t="n">
        <v>0.04486</v>
      </c>
      <c r="D111" s="19">
        <f>1+C111</f>
        <v/>
      </c>
    </row>
    <row r="112">
      <c r="A112" t="n">
        <v>1881</v>
      </c>
      <c r="B112" t="n">
        <v>1</v>
      </c>
      <c r="C112" s="18" t="n">
        <v>0.06371300000000001</v>
      </c>
      <c r="D112" s="19">
        <f>1+C112</f>
        <v/>
      </c>
    </row>
    <row r="113">
      <c r="A113" t="n">
        <v>1881</v>
      </c>
      <c r="B113" t="n">
        <v>2</v>
      </c>
      <c r="C113" s="18" t="n">
        <v>0.000404</v>
      </c>
      <c r="D113" s="19">
        <f>1+C113</f>
        <v/>
      </c>
    </row>
    <row r="114">
      <c r="A114" t="n">
        <v>1881</v>
      </c>
      <c r="B114" t="n">
        <v>3</v>
      </c>
      <c r="C114" s="18" t="n">
        <v>0.015059</v>
      </c>
      <c r="D114" s="19">
        <f>1+C114</f>
        <v/>
      </c>
    </row>
    <row r="115">
      <c r="A115" t="n">
        <v>1881</v>
      </c>
      <c r="B115" t="n">
        <v>4</v>
      </c>
      <c r="C115" s="18" t="n">
        <v>0.000534</v>
      </c>
      <c r="D115" s="19">
        <f>1+C115</f>
        <v/>
      </c>
    </row>
    <row r="116">
      <c r="A116" t="n">
        <v>1881</v>
      </c>
      <c r="B116" t="n">
        <v>5</v>
      </c>
      <c r="C116" s="18" t="n">
        <v>0.048834</v>
      </c>
      <c r="D116" s="19">
        <f>1+C116</f>
        <v/>
      </c>
    </row>
    <row r="117">
      <c r="A117" t="n">
        <v>1881</v>
      </c>
      <c r="B117" t="n">
        <v>6</v>
      </c>
      <c r="C117" s="18" t="n">
        <v>0.016026</v>
      </c>
      <c r="D117" s="19">
        <f>1+C117</f>
        <v/>
      </c>
    </row>
    <row r="118">
      <c r="A118" t="n">
        <v>1881</v>
      </c>
      <c r="B118" t="n">
        <v>7</v>
      </c>
      <c r="C118" s="18" t="n">
        <v>-0.031218</v>
      </c>
      <c r="D118" s="19">
        <f>1+C118</f>
        <v/>
      </c>
    </row>
    <row r="119">
      <c r="A119" t="n">
        <v>1881</v>
      </c>
      <c r="B119" t="n">
        <v>8</v>
      </c>
      <c r="C119" s="18" t="n">
        <v>-0.019685</v>
      </c>
      <c r="D119" s="19">
        <f>1+C119</f>
        <v/>
      </c>
    </row>
    <row r="120">
      <c r="A120" t="n">
        <v>1881</v>
      </c>
      <c r="B120" t="n">
        <v>9</v>
      </c>
      <c r="C120" s="18" t="n">
        <v>0.012164</v>
      </c>
      <c r="D120" s="19">
        <f>1+C120</f>
        <v/>
      </c>
    </row>
    <row r="121">
      <c r="A121" t="n">
        <v>1881</v>
      </c>
      <c r="B121" t="n">
        <v>10</v>
      </c>
      <c r="C121" s="18" t="n">
        <v>-0.011867</v>
      </c>
      <c r="D121" s="19">
        <f>1+C121</f>
        <v/>
      </c>
    </row>
    <row r="122">
      <c r="A122" t="n">
        <v>1881</v>
      </c>
      <c r="B122" t="n">
        <v>11</v>
      </c>
      <c r="C122" s="18" t="n">
        <v>0.010772</v>
      </c>
      <c r="D122" s="19">
        <f>1+C122</f>
        <v/>
      </c>
    </row>
    <row r="123">
      <c r="A123" t="n">
        <v>1881</v>
      </c>
      <c r="B123" t="n">
        <v>12</v>
      </c>
      <c r="C123" s="18" t="n">
        <v>-0.024771</v>
      </c>
      <c r="D123" s="19">
        <f>1+C123</f>
        <v/>
      </c>
    </row>
    <row r="124">
      <c r="A124" t="n">
        <v>1882</v>
      </c>
      <c r="B124" t="n">
        <v>1</v>
      </c>
      <c r="C124" s="18" t="n">
        <v>-0.010538</v>
      </c>
      <c r="D124" s="19">
        <f>1+C124</f>
        <v/>
      </c>
    </row>
    <row r="125">
      <c r="A125" t="n">
        <v>1882</v>
      </c>
      <c r="B125" t="n">
        <v>2</v>
      </c>
      <c r="C125" s="18" t="n">
        <v>-0.017455</v>
      </c>
      <c r="D125" s="19">
        <f>1+C125</f>
        <v/>
      </c>
    </row>
    <row r="126">
      <c r="A126" t="n">
        <v>1882</v>
      </c>
      <c r="B126" t="n">
        <v>3</v>
      </c>
      <c r="C126" s="18" t="n">
        <v>0.002879</v>
      </c>
      <c r="D126" s="19">
        <f>1+C126</f>
        <v/>
      </c>
    </row>
    <row r="127">
      <c r="A127" t="n">
        <v>1882</v>
      </c>
      <c r="B127" t="n">
        <v>4</v>
      </c>
      <c r="C127" s="18" t="n">
        <v>0.004614</v>
      </c>
      <c r="D127" s="19">
        <f>1+C127</f>
        <v/>
      </c>
    </row>
    <row r="128">
      <c r="A128" t="n">
        <v>1882</v>
      </c>
      <c r="B128" t="n">
        <v>5</v>
      </c>
      <c r="C128" s="18" t="n">
        <v>-0.007497</v>
      </c>
      <c r="D128" s="19">
        <f>1+C128</f>
        <v/>
      </c>
    </row>
    <row r="129">
      <c r="A129" t="n">
        <v>1882</v>
      </c>
      <c r="B129" t="n">
        <v>6</v>
      </c>
      <c r="C129" s="18" t="n">
        <v>-0.000584</v>
      </c>
      <c r="D129" s="19">
        <f>1+C129</f>
        <v/>
      </c>
    </row>
    <row r="130">
      <c r="A130" t="n">
        <v>1882</v>
      </c>
      <c r="B130" t="n">
        <v>7</v>
      </c>
      <c r="C130" s="18" t="n">
        <v>0.061033</v>
      </c>
      <c r="D130" s="19">
        <f>1+C130</f>
        <v/>
      </c>
    </row>
    <row r="131">
      <c r="A131" t="n">
        <v>1882</v>
      </c>
      <c r="B131" t="n">
        <v>8</v>
      </c>
      <c r="C131" s="18" t="n">
        <v>0.034444</v>
      </c>
      <c r="D131" s="19">
        <f>1+C131</f>
        <v/>
      </c>
    </row>
    <row r="132">
      <c r="A132" t="n">
        <v>1882</v>
      </c>
      <c r="B132" t="n">
        <v>9</v>
      </c>
      <c r="C132" s="18" t="n">
        <v>0.014024</v>
      </c>
      <c r="D132" s="19">
        <f>1+C132</f>
        <v/>
      </c>
    </row>
    <row r="133">
      <c r="A133" t="n">
        <v>1882</v>
      </c>
      <c r="B133" t="n">
        <v>10</v>
      </c>
      <c r="C133" s="18" t="n">
        <v>-0.02297</v>
      </c>
      <c r="D133" s="19">
        <f>1+C133</f>
        <v/>
      </c>
    </row>
    <row r="134">
      <c r="A134" t="n">
        <v>1882</v>
      </c>
      <c r="B134" t="n">
        <v>11</v>
      </c>
      <c r="C134" s="18" t="n">
        <v>-0.03844</v>
      </c>
      <c r="D134" s="19">
        <f>1+C134</f>
        <v/>
      </c>
    </row>
    <row r="135">
      <c r="A135" t="n">
        <v>1882</v>
      </c>
      <c r="B135" t="n">
        <v>12</v>
      </c>
      <c r="C135" s="18" t="n">
        <v>0.009753</v>
      </c>
      <c r="D135" s="19">
        <f>1+C135</f>
        <v/>
      </c>
    </row>
    <row r="136">
      <c r="A136" t="n">
        <v>1883</v>
      </c>
      <c r="B136" t="n">
        <v>1</v>
      </c>
      <c r="C136" s="18" t="n">
        <v>-0.000559</v>
      </c>
      <c r="D136" s="19">
        <f>1+C136</f>
        <v/>
      </c>
    </row>
    <row r="137">
      <c r="A137" t="n">
        <v>1883</v>
      </c>
      <c r="B137" t="n">
        <v>2</v>
      </c>
      <c r="C137" s="18" t="n">
        <v>-0.017761</v>
      </c>
      <c r="D137" s="19">
        <f>1+C137</f>
        <v/>
      </c>
    </row>
    <row r="138">
      <c r="A138" t="n">
        <v>1883</v>
      </c>
      <c r="B138" t="n">
        <v>3</v>
      </c>
      <c r="C138" s="18" t="n">
        <v>0.017055</v>
      </c>
      <c r="D138" s="19">
        <f>1+C138</f>
        <v/>
      </c>
    </row>
    <row r="139">
      <c r="A139" t="n">
        <v>1883</v>
      </c>
      <c r="B139" t="n">
        <v>4</v>
      </c>
      <c r="C139" s="18" t="n">
        <v>0.025555</v>
      </c>
      <c r="D139" s="19">
        <f>1+C139</f>
        <v/>
      </c>
    </row>
    <row r="140">
      <c r="A140" t="n">
        <v>1883</v>
      </c>
      <c r="B140" t="n">
        <v>5</v>
      </c>
      <c r="C140" s="18" t="n">
        <v>-0.012433</v>
      </c>
      <c r="D140" s="19">
        <f>1+C140</f>
        <v/>
      </c>
    </row>
    <row r="141">
      <c r="A141" t="n">
        <v>1883</v>
      </c>
      <c r="B141" t="n">
        <v>6</v>
      </c>
      <c r="C141" s="18" t="n">
        <v>0.013359</v>
      </c>
      <c r="D141" s="19">
        <f>1+C141</f>
        <v/>
      </c>
    </row>
    <row r="142">
      <c r="A142" t="n">
        <v>1883</v>
      </c>
      <c r="B142" t="n">
        <v>7</v>
      </c>
      <c r="C142" s="18" t="n">
        <v>-0.010799</v>
      </c>
      <c r="D142" s="19">
        <f>1+C142</f>
        <v/>
      </c>
    </row>
    <row r="143">
      <c r="A143" t="n">
        <v>1883</v>
      </c>
      <c r="B143" t="n">
        <v>8</v>
      </c>
      <c r="C143" s="18" t="n">
        <v>-0.040624</v>
      </c>
      <c r="D143" s="19">
        <f>1+C143</f>
        <v/>
      </c>
    </row>
    <row r="144">
      <c r="A144" t="n">
        <v>1883</v>
      </c>
      <c r="B144" t="n">
        <v>9</v>
      </c>
      <c r="C144" s="18" t="n">
        <v>0.015958</v>
      </c>
      <c r="D144" s="19">
        <f>1+C144</f>
        <v/>
      </c>
    </row>
    <row r="145">
      <c r="A145" t="n">
        <v>1883</v>
      </c>
      <c r="B145" t="n">
        <v>10</v>
      </c>
      <c r="C145" s="18" t="n">
        <v>-0.022178</v>
      </c>
      <c r="D145" s="19">
        <f>1+C145</f>
        <v/>
      </c>
    </row>
    <row r="146">
      <c r="A146" t="n">
        <v>1883</v>
      </c>
      <c r="B146" t="n">
        <v>11</v>
      </c>
      <c r="C146" s="18" t="n">
        <v>0.019969</v>
      </c>
      <c r="D146" s="19">
        <f>1+C146</f>
        <v/>
      </c>
    </row>
    <row r="147">
      <c r="A147" t="n">
        <v>1883</v>
      </c>
      <c r="B147" t="n">
        <v>12</v>
      </c>
      <c r="C147" s="18" t="n">
        <v>-0.016941</v>
      </c>
      <c r="D147" s="19">
        <f>1+C147</f>
        <v/>
      </c>
    </row>
    <row r="148">
      <c r="A148" t="n">
        <v>1884</v>
      </c>
      <c r="B148" t="n">
        <v>1</v>
      </c>
      <c r="C148" s="18" t="n">
        <v>-0.024839</v>
      </c>
      <c r="D148" s="19">
        <f>1+C148</f>
        <v/>
      </c>
    </row>
    <row r="149">
      <c r="A149" t="n">
        <v>1884</v>
      </c>
      <c r="B149" t="n">
        <v>2</v>
      </c>
      <c r="C149" s="18" t="n">
        <v>0.032283</v>
      </c>
      <c r="D149" s="19">
        <f>1+C149</f>
        <v/>
      </c>
    </row>
    <row r="150">
      <c r="A150" t="n">
        <v>1884</v>
      </c>
      <c r="B150" t="n">
        <v>3</v>
      </c>
      <c r="C150" s="18" t="n">
        <v>0.001331</v>
      </c>
      <c r="D150" s="19">
        <f>1+C150</f>
        <v/>
      </c>
    </row>
    <row r="151">
      <c r="A151" t="n">
        <v>1884</v>
      </c>
      <c r="B151" t="n">
        <v>4</v>
      </c>
      <c r="C151" s="18" t="n">
        <v>-0.0402</v>
      </c>
      <c r="D151" s="19">
        <f>1+C151</f>
        <v/>
      </c>
    </row>
    <row r="152">
      <c r="A152" t="n">
        <v>1884</v>
      </c>
      <c r="B152" t="n">
        <v>5</v>
      </c>
      <c r="C152" s="18" t="n">
        <v>-0.07573000000000001</v>
      </c>
      <c r="D152" s="19">
        <f>1+C152</f>
        <v/>
      </c>
    </row>
    <row r="153">
      <c r="A153" t="n">
        <v>1884</v>
      </c>
      <c r="B153" t="n">
        <v>6</v>
      </c>
      <c r="C153" s="18" t="n">
        <v>-0.035125</v>
      </c>
      <c r="D153" s="19">
        <f>1+C153</f>
        <v/>
      </c>
    </row>
    <row r="154">
      <c r="A154" t="n">
        <v>1884</v>
      </c>
      <c r="B154" t="n">
        <v>7</v>
      </c>
      <c r="C154" s="18" t="n">
        <v>0.005947</v>
      </c>
      <c r="D154" s="19">
        <f>1+C154</f>
        <v/>
      </c>
    </row>
    <row r="155">
      <c r="A155" t="n">
        <v>1884</v>
      </c>
      <c r="B155" t="n">
        <v>8</v>
      </c>
      <c r="C155" s="18" t="n">
        <v>0.068698</v>
      </c>
      <c r="D155" s="19">
        <f>1+C155</f>
        <v/>
      </c>
    </row>
    <row r="156">
      <c r="A156" t="n">
        <v>1884</v>
      </c>
      <c r="B156" t="n">
        <v>9</v>
      </c>
      <c r="C156" s="18" t="n">
        <v>-0.026108</v>
      </c>
      <c r="D156" s="19">
        <f>1+C156</f>
        <v/>
      </c>
    </row>
    <row r="157">
      <c r="A157" t="n">
        <v>1884</v>
      </c>
      <c r="B157" t="n">
        <v>10</v>
      </c>
      <c r="C157" s="18" t="n">
        <v>-0.026992</v>
      </c>
      <c r="D157" s="19">
        <f>1+C157</f>
        <v/>
      </c>
    </row>
    <row r="158">
      <c r="A158" t="n">
        <v>1884</v>
      </c>
      <c r="B158" t="n">
        <v>11</v>
      </c>
      <c r="C158" s="18" t="n">
        <v>-0.01442</v>
      </c>
      <c r="D158" s="19">
        <f>1+C158</f>
        <v/>
      </c>
    </row>
    <row r="159">
      <c r="A159" t="n">
        <v>1884</v>
      </c>
      <c r="B159" t="n">
        <v>12</v>
      </c>
      <c r="C159" s="18" t="n">
        <v>0.00364</v>
      </c>
      <c r="D159" s="19">
        <f>1+C159</f>
        <v/>
      </c>
    </row>
    <row r="160">
      <c r="A160" t="n">
        <v>1885</v>
      </c>
      <c r="B160" t="n">
        <v>1</v>
      </c>
      <c r="C160" s="18" t="n">
        <v>-0.0172</v>
      </c>
      <c r="D160" s="19">
        <f>1+C160</f>
        <v/>
      </c>
    </row>
    <row r="161">
      <c r="A161" t="n">
        <v>1885</v>
      </c>
      <c r="B161" t="n">
        <v>2</v>
      </c>
      <c r="C161" s="18" t="n">
        <v>0.036523</v>
      </c>
      <c r="D161" s="19">
        <f>1+C161</f>
        <v/>
      </c>
    </row>
    <row r="162">
      <c r="A162" t="n">
        <v>1885</v>
      </c>
      <c r="B162" t="n">
        <v>3</v>
      </c>
      <c r="C162" s="18" t="n">
        <v>0.007866</v>
      </c>
      <c r="D162" s="19">
        <f>1+C162</f>
        <v/>
      </c>
    </row>
    <row r="163">
      <c r="A163" t="n">
        <v>1885</v>
      </c>
      <c r="B163" t="n">
        <v>4</v>
      </c>
      <c r="C163" s="18" t="n">
        <v>0.003172</v>
      </c>
      <c r="D163" s="19">
        <f>1+C163</f>
        <v/>
      </c>
    </row>
    <row r="164">
      <c r="A164" t="n">
        <v>1885</v>
      </c>
      <c r="B164" t="n">
        <v>5</v>
      </c>
      <c r="C164" s="18" t="n">
        <v>-0.006087</v>
      </c>
      <c r="D164" s="19">
        <f>1+C164</f>
        <v/>
      </c>
    </row>
    <row r="165">
      <c r="A165" t="n">
        <v>1885</v>
      </c>
      <c r="B165" t="n">
        <v>6</v>
      </c>
      <c r="C165" s="18" t="n">
        <v>0.000675</v>
      </c>
      <c r="D165" s="19">
        <f>1+C165</f>
        <v/>
      </c>
    </row>
    <row r="166">
      <c r="A166" t="n">
        <v>1885</v>
      </c>
      <c r="B166" t="n">
        <v>7</v>
      </c>
      <c r="C166" s="18" t="n">
        <v>0.042426</v>
      </c>
      <c r="D166" s="19">
        <f>1+C166</f>
        <v/>
      </c>
    </row>
    <row r="167">
      <c r="A167" t="n">
        <v>1885</v>
      </c>
      <c r="B167" t="n">
        <v>8</v>
      </c>
      <c r="C167" s="18" t="n">
        <v>0.060973</v>
      </c>
      <c r="D167" s="19">
        <f>1+C167</f>
        <v/>
      </c>
    </row>
    <row r="168">
      <c r="A168" t="n">
        <v>1885</v>
      </c>
      <c r="B168" t="n">
        <v>9</v>
      </c>
      <c r="C168" s="18" t="n">
        <v>-0.008182999999999999</v>
      </c>
      <c r="D168" s="19">
        <f>1+C168</f>
        <v/>
      </c>
    </row>
    <row r="169">
      <c r="A169" t="n">
        <v>1885</v>
      </c>
      <c r="B169" t="n">
        <v>10</v>
      </c>
      <c r="C169" s="18" t="n">
        <v>0.06257500000000001</v>
      </c>
      <c r="D169" s="19">
        <f>1+C169</f>
        <v/>
      </c>
    </row>
    <row r="170">
      <c r="A170" t="n">
        <v>1885</v>
      </c>
      <c r="B170" t="n">
        <v>11</v>
      </c>
      <c r="C170" s="18" t="n">
        <v>0.069204</v>
      </c>
      <c r="D170" s="19">
        <f>1+C170</f>
        <v/>
      </c>
    </row>
    <row r="171">
      <c r="A171" t="n">
        <v>1885</v>
      </c>
      <c r="B171" t="n">
        <v>12</v>
      </c>
      <c r="C171" s="18" t="n">
        <v>-0.003817</v>
      </c>
      <c r="D171" s="19">
        <f>1+C171</f>
        <v/>
      </c>
    </row>
    <row r="172">
      <c r="A172" t="n">
        <v>1886</v>
      </c>
      <c r="B172" t="n">
        <v>1</v>
      </c>
      <c r="C172" s="18" t="n">
        <v>0.003819</v>
      </c>
      <c r="D172" s="19">
        <f>1+C172</f>
        <v/>
      </c>
    </row>
    <row r="173">
      <c r="A173" t="n">
        <v>1886</v>
      </c>
      <c r="B173" t="n">
        <v>2</v>
      </c>
      <c r="C173" s="18" t="n">
        <v>0.023024</v>
      </c>
      <c r="D173" s="19">
        <f>1+C173</f>
        <v/>
      </c>
    </row>
    <row r="174">
      <c r="A174" t="n">
        <v>1886</v>
      </c>
      <c r="B174" t="n">
        <v>3</v>
      </c>
      <c r="C174" s="18" t="n">
        <v>-0.01706</v>
      </c>
      <c r="D174" s="19">
        <f>1+C174</f>
        <v/>
      </c>
    </row>
    <row r="175">
      <c r="A175" t="n">
        <v>1886</v>
      </c>
      <c r="B175" t="n">
        <v>4</v>
      </c>
      <c r="C175" s="18" t="n">
        <v>-0.009741</v>
      </c>
      <c r="D175" s="19">
        <f>1+C175</f>
        <v/>
      </c>
    </row>
    <row r="176">
      <c r="A176" t="n">
        <v>1886</v>
      </c>
      <c r="B176" t="n">
        <v>5</v>
      </c>
      <c r="C176" s="18" t="n">
        <v>-0.01576</v>
      </c>
      <c r="D176" s="19">
        <f>1+C176</f>
        <v/>
      </c>
    </row>
    <row r="177">
      <c r="A177" t="n">
        <v>1886</v>
      </c>
      <c r="B177" t="n">
        <v>6</v>
      </c>
      <c r="C177" s="18" t="n">
        <v>0.049635</v>
      </c>
      <c r="D177" s="19">
        <f>1+C177</f>
        <v/>
      </c>
    </row>
    <row r="178">
      <c r="A178" t="n">
        <v>1886</v>
      </c>
      <c r="B178" t="n">
        <v>7</v>
      </c>
      <c r="C178" s="18" t="n">
        <v>0.018862</v>
      </c>
      <c r="D178" s="19">
        <f>1+C178</f>
        <v/>
      </c>
    </row>
    <row r="179">
      <c r="A179" t="n">
        <v>1886</v>
      </c>
      <c r="B179" t="n">
        <v>8</v>
      </c>
      <c r="C179" s="18" t="n">
        <v>0.011049</v>
      </c>
      <c r="D179" s="19">
        <f>1+C179</f>
        <v/>
      </c>
    </row>
    <row r="180">
      <c r="A180" t="n">
        <v>1886</v>
      </c>
      <c r="B180" t="n">
        <v>9</v>
      </c>
      <c r="C180" s="18" t="n">
        <v>0.029562</v>
      </c>
      <c r="D180" s="19">
        <f>1+C180</f>
        <v/>
      </c>
    </row>
    <row r="181">
      <c r="A181" t="n">
        <v>1886</v>
      </c>
      <c r="B181" t="n">
        <v>10</v>
      </c>
      <c r="C181" s="18" t="n">
        <v>0.028786</v>
      </c>
      <c r="D181" s="19">
        <f>1+C181</f>
        <v/>
      </c>
    </row>
    <row r="182">
      <c r="A182" t="n">
        <v>1886</v>
      </c>
      <c r="B182" t="n">
        <v>11</v>
      </c>
      <c r="C182" s="18" t="n">
        <v>0.028049</v>
      </c>
      <c r="D182" s="19">
        <f>1+C182</f>
        <v/>
      </c>
    </row>
    <row r="183">
      <c r="A183" t="n">
        <v>1886</v>
      </c>
      <c r="B183" t="n">
        <v>12</v>
      </c>
      <c r="C183" s="18" t="n">
        <v>-0.02274</v>
      </c>
      <c r="D183" s="19">
        <f>1+C183</f>
        <v/>
      </c>
    </row>
    <row r="184">
      <c r="A184" t="n">
        <v>1887</v>
      </c>
      <c r="B184" t="n">
        <v>1</v>
      </c>
      <c r="C184" s="18" t="n">
        <v>-0.007351</v>
      </c>
      <c r="D184" s="19">
        <f>1+C184</f>
        <v/>
      </c>
    </row>
    <row r="185">
      <c r="A185" t="n">
        <v>1887</v>
      </c>
      <c r="B185" t="n">
        <v>2</v>
      </c>
      <c r="C185" s="18" t="n">
        <v>-0.003808</v>
      </c>
      <c r="D185" s="19">
        <f>1+C185</f>
        <v/>
      </c>
    </row>
    <row r="186">
      <c r="A186" t="n">
        <v>1887</v>
      </c>
      <c r="B186" t="n">
        <v>3</v>
      </c>
      <c r="C186" s="18" t="n">
        <v>0.026888</v>
      </c>
      <c r="D186" s="19">
        <f>1+C186</f>
        <v/>
      </c>
    </row>
    <row r="187">
      <c r="A187" t="n">
        <v>1887</v>
      </c>
      <c r="B187" t="n">
        <v>4</v>
      </c>
      <c r="C187" s="18" t="n">
        <v>0.026308</v>
      </c>
      <c r="D187" s="19">
        <f>1+C187</f>
        <v/>
      </c>
    </row>
    <row r="188">
      <c r="A188" t="n">
        <v>1887</v>
      </c>
      <c r="B188" t="n">
        <v>5</v>
      </c>
      <c r="C188" s="18" t="n">
        <v>0.020582</v>
      </c>
      <c r="D188" s="19">
        <f>1+C188</f>
        <v/>
      </c>
    </row>
    <row r="189">
      <c r="A189" t="n">
        <v>1887</v>
      </c>
      <c r="B189" t="n">
        <v>6</v>
      </c>
      <c r="C189" s="18" t="n">
        <v>-0.025494</v>
      </c>
      <c r="D189" s="19">
        <f>1+C189</f>
        <v/>
      </c>
    </row>
    <row r="190">
      <c r="A190" t="n">
        <v>1887</v>
      </c>
      <c r="B190" t="n">
        <v>7</v>
      </c>
      <c r="C190" s="18" t="n">
        <v>-0.020979</v>
      </c>
      <c r="D190" s="19">
        <f>1+C190</f>
        <v/>
      </c>
    </row>
    <row r="191">
      <c r="A191" t="n">
        <v>1887</v>
      </c>
      <c r="B191" t="n">
        <v>8</v>
      </c>
      <c r="C191" s="18" t="n">
        <v>-0.021467</v>
      </c>
      <c r="D191" s="19">
        <f>1+C191</f>
        <v/>
      </c>
    </row>
    <row r="192">
      <c r="A192" t="n">
        <v>1887</v>
      </c>
      <c r="B192" t="n">
        <v>9</v>
      </c>
      <c r="C192" s="18" t="n">
        <v>-0.009136</v>
      </c>
      <c r="D192" s="19">
        <f>1+C192</f>
        <v/>
      </c>
    </row>
    <row r="193">
      <c r="A193" t="n">
        <v>1887</v>
      </c>
      <c r="B193" t="n">
        <v>10</v>
      </c>
      <c r="C193" s="18" t="n">
        <v>-0.029662</v>
      </c>
      <c r="D193" s="19">
        <f>1+C193</f>
        <v/>
      </c>
    </row>
    <row r="194">
      <c r="A194" t="n">
        <v>1887</v>
      </c>
      <c r="B194" t="n">
        <v>11</v>
      </c>
      <c r="C194" s="18" t="n">
        <v>0.023197</v>
      </c>
      <c r="D194" s="19">
        <f>1+C194</f>
        <v/>
      </c>
    </row>
    <row r="195">
      <c r="A195" t="n">
        <v>1887</v>
      </c>
      <c r="B195" t="n">
        <v>12</v>
      </c>
      <c r="C195" s="18" t="n">
        <v>-0.00173</v>
      </c>
      <c r="D195" s="19">
        <f>1+C195</f>
        <v/>
      </c>
    </row>
    <row r="196">
      <c r="A196" t="n">
        <v>1888</v>
      </c>
      <c r="B196" t="n">
        <v>1</v>
      </c>
      <c r="C196" s="18" t="n">
        <v>0.011516</v>
      </c>
      <c r="D196" s="19">
        <f>1+C196</f>
        <v/>
      </c>
    </row>
    <row r="197">
      <c r="A197" t="n">
        <v>1888</v>
      </c>
      <c r="B197" t="n">
        <v>2</v>
      </c>
      <c r="C197" s="18" t="n">
        <v>-0.001778</v>
      </c>
      <c r="D197" s="19">
        <f>1+C197</f>
        <v/>
      </c>
    </row>
    <row r="198">
      <c r="A198" t="n">
        <v>1888</v>
      </c>
      <c r="B198" t="n">
        <v>3</v>
      </c>
      <c r="C198" s="18" t="n">
        <v>-0.034012</v>
      </c>
      <c r="D198" s="19">
        <f>1+C198</f>
        <v/>
      </c>
    </row>
    <row r="199">
      <c r="A199" t="n">
        <v>1888</v>
      </c>
      <c r="B199" t="n">
        <v>4</v>
      </c>
      <c r="C199" s="18" t="n">
        <v>0.007927999999999999</v>
      </c>
      <c r="D199" s="19">
        <f>1+C199</f>
        <v/>
      </c>
    </row>
    <row r="200">
      <c r="A200" t="n">
        <v>1888</v>
      </c>
      <c r="B200" t="n">
        <v>5</v>
      </c>
      <c r="C200" s="18" t="n">
        <v>0.017675</v>
      </c>
      <c r="D200" s="19">
        <f>1+C200</f>
        <v/>
      </c>
    </row>
    <row r="201">
      <c r="A201" t="n">
        <v>1888</v>
      </c>
      <c r="B201" t="n">
        <v>6</v>
      </c>
      <c r="C201" s="18" t="n">
        <v>-0.027079</v>
      </c>
      <c r="D201" s="19">
        <f>1+C201</f>
        <v/>
      </c>
    </row>
    <row r="202">
      <c r="A202" t="n">
        <v>1888</v>
      </c>
      <c r="B202" t="n">
        <v>7</v>
      </c>
      <c r="C202" s="18" t="n">
        <v>0.029912</v>
      </c>
      <c r="D202" s="19">
        <f>1+C202</f>
        <v/>
      </c>
    </row>
    <row r="203">
      <c r="A203" t="n">
        <v>1888</v>
      </c>
      <c r="B203" t="n">
        <v>8</v>
      </c>
      <c r="C203" s="18" t="n">
        <v>0.025238</v>
      </c>
      <c r="D203" s="19">
        <f>1+C203</f>
        <v/>
      </c>
    </row>
    <row r="204">
      <c r="A204" t="n">
        <v>1888</v>
      </c>
      <c r="B204" t="n">
        <v>9</v>
      </c>
      <c r="C204" s="18" t="n">
        <v>0.028492</v>
      </c>
      <c r="D204" s="19">
        <f>1+C204</f>
        <v/>
      </c>
    </row>
    <row r="205">
      <c r="A205" t="n">
        <v>1888</v>
      </c>
      <c r="B205" t="n">
        <v>10</v>
      </c>
      <c r="C205" s="18" t="n">
        <v>-0.001963</v>
      </c>
      <c r="D205" s="19">
        <f>1+C205</f>
        <v/>
      </c>
    </row>
    <row r="206">
      <c r="A206" t="n">
        <v>1888</v>
      </c>
      <c r="B206" t="n">
        <v>11</v>
      </c>
      <c r="C206" s="18" t="n">
        <v>-0.016952</v>
      </c>
      <c r="D206" s="19">
        <f>1+C206</f>
        <v/>
      </c>
    </row>
    <row r="207">
      <c r="A207" t="n">
        <v>1888</v>
      </c>
      <c r="B207" t="n">
        <v>12</v>
      </c>
      <c r="C207" s="18" t="n">
        <v>-0.015426</v>
      </c>
      <c r="D207" s="19">
        <f>1+C207</f>
        <v/>
      </c>
    </row>
    <row r="208">
      <c r="A208" t="n">
        <v>1889</v>
      </c>
      <c r="B208" t="n">
        <v>1</v>
      </c>
      <c r="C208" s="18" t="n">
        <v>0.023171</v>
      </c>
      <c r="D208" s="19">
        <f>1+C208</f>
        <v/>
      </c>
    </row>
    <row r="209">
      <c r="A209" t="n">
        <v>1889</v>
      </c>
      <c r="B209" t="n">
        <v>2</v>
      </c>
      <c r="C209" s="18" t="n">
        <v>0.015081</v>
      </c>
      <c r="D209" s="19">
        <f>1+C209</f>
        <v/>
      </c>
    </row>
    <row r="210">
      <c r="A210" t="n">
        <v>1889</v>
      </c>
      <c r="B210" t="n">
        <v>3</v>
      </c>
      <c r="C210" s="18" t="n">
        <v>-0.017178</v>
      </c>
      <c r="D210" s="19">
        <f>1+C210</f>
        <v/>
      </c>
    </row>
    <row r="211">
      <c r="A211" t="n">
        <v>1889</v>
      </c>
      <c r="B211" t="n">
        <v>4</v>
      </c>
      <c r="C211" s="18" t="n">
        <v>0.001713</v>
      </c>
      <c r="D211" s="19">
        <f>1+C211</f>
        <v/>
      </c>
    </row>
    <row r="212">
      <c r="A212" t="n">
        <v>1889</v>
      </c>
      <c r="B212" t="n">
        <v>5</v>
      </c>
      <c r="C212" s="18" t="n">
        <v>0.03066</v>
      </c>
      <c r="D212" s="19">
        <f>1+C212</f>
        <v/>
      </c>
    </row>
    <row r="213">
      <c r="A213" t="n">
        <v>1889</v>
      </c>
      <c r="B213" t="n">
        <v>6</v>
      </c>
      <c r="C213" s="18" t="n">
        <v>0.020442</v>
      </c>
      <c r="D213" s="19">
        <f>1+C213</f>
        <v/>
      </c>
    </row>
    <row r="214">
      <c r="A214" t="n">
        <v>1889</v>
      </c>
      <c r="B214" t="n">
        <v>7</v>
      </c>
      <c r="C214" s="18" t="n">
        <v>-0.016879</v>
      </c>
      <c r="D214" s="19">
        <f>1+C214</f>
        <v/>
      </c>
    </row>
    <row r="215">
      <c r="A215" t="n">
        <v>1889</v>
      </c>
      <c r="B215" t="n">
        <v>8</v>
      </c>
      <c r="C215" s="18" t="n">
        <v>0.016719</v>
      </c>
      <c r="D215" s="19">
        <f>1+C215</f>
        <v/>
      </c>
    </row>
    <row r="216">
      <c r="A216" t="n">
        <v>1889</v>
      </c>
      <c r="B216" t="n">
        <v>9</v>
      </c>
      <c r="C216" s="18" t="n">
        <v>0.027661</v>
      </c>
      <c r="D216" s="19">
        <f>1+C216</f>
        <v/>
      </c>
    </row>
    <row r="217">
      <c r="A217" t="n">
        <v>1889</v>
      </c>
      <c r="B217" t="n">
        <v>10</v>
      </c>
      <c r="C217" s="18" t="n">
        <v>-0.014823</v>
      </c>
      <c r="D217" s="19">
        <f>1+C217</f>
        <v/>
      </c>
    </row>
    <row r="218">
      <c r="A218" t="n">
        <v>1889</v>
      </c>
      <c r="B218" t="n">
        <v>11</v>
      </c>
      <c r="C218" s="18" t="n">
        <v>-0.005852</v>
      </c>
      <c r="D218" s="19">
        <f>1+C218</f>
        <v/>
      </c>
    </row>
    <row r="219">
      <c r="A219" t="n">
        <v>1889</v>
      </c>
      <c r="B219" t="n">
        <v>12</v>
      </c>
      <c r="C219" s="18" t="n">
        <v>-0.002181</v>
      </c>
      <c r="D219" s="19">
        <f>1+C219</f>
        <v/>
      </c>
    </row>
    <row r="220">
      <c r="A220" t="n">
        <v>1890</v>
      </c>
      <c r="B220" t="n">
        <v>1</v>
      </c>
      <c r="C220" s="18" t="n">
        <v>0.014724</v>
      </c>
      <c r="D220" s="19">
        <f>1+C220</f>
        <v/>
      </c>
    </row>
    <row r="221">
      <c r="A221" t="n">
        <v>1890</v>
      </c>
      <c r="B221" t="n">
        <v>2</v>
      </c>
      <c r="C221" s="18" t="n">
        <v>-0.007745</v>
      </c>
      <c r="D221" s="19">
        <f>1+C221</f>
        <v/>
      </c>
    </row>
    <row r="222">
      <c r="A222" t="n">
        <v>1890</v>
      </c>
      <c r="B222" t="n">
        <v>3</v>
      </c>
      <c r="C222" s="18" t="n">
        <v>-0.004073</v>
      </c>
      <c r="D222" s="19">
        <f>1+C222</f>
        <v/>
      </c>
    </row>
    <row r="223">
      <c r="A223" t="n">
        <v>1890</v>
      </c>
      <c r="B223" t="n">
        <v>4</v>
      </c>
      <c r="C223" s="18" t="n">
        <v>0.024306</v>
      </c>
      <c r="D223" s="19">
        <f>1+C223</f>
        <v/>
      </c>
    </row>
    <row r="224">
      <c r="A224" t="n">
        <v>1890</v>
      </c>
      <c r="B224" t="n">
        <v>5</v>
      </c>
      <c r="C224" s="18" t="n">
        <v>0.046073</v>
      </c>
      <c r="D224" s="19">
        <f>1+C224</f>
        <v/>
      </c>
    </row>
    <row r="225">
      <c r="A225" t="n">
        <v>1890</v>
      </c>
      <c r="B225" t="n">
        <v>6</v>
      </c>
      <c r="C225" s="18" t="n">
        <v>-0.003855</v>
      </c>
      <c r="D225" s="19">
        <f>1+C225</f>
        <v/>
      </c>
    </row>
    <row r="226">
      <c r="A226" t="n">
        <v>1890</v>
      </c>
      <c r="B226" t="n">
        <v>7</v>
      </c>
      <c r="C226" s="18" t="n">
        <v>-0.003883</v>
      </c>
      <c r="D226" s="19">
        <f>1+C226</f>
        <v/>
      </c>
    </row>
    <row r="227">
      <c r="A227" t="n">
        <v>1890</v>
      </c>
      <c r="B227" t="n">
        <v>8</v>
      </c>
      <c r="C227" s="18" t="n">
        <v>-0.020156</v>
      </c>
      <c r="D227" s="19">
        <f>1+C227</f>
        <v/>
      </c>
    </row>
    <row r="228">
      <c r="A228" t="n">
        <v>1890</v>
      </c>
      <c r="B228" t="n">
        <v>9</v>
      </c>
      <c r="C228" s="18" t="n">
        <v>-0.013247</v>
      </c>
      <c r="D228" s="19">
        <f>1+C228</f>
        <v/>
      </c>
    </row>
    <row r="229">
      <c r="A229" t="n">
        <v>1890</v>
      </c>
      <c r="B229" t="n">
        <v>10</v>
      </c>
      <c r="C229" s="18" t="n">
        <v>-0.041667</v>
      </c>
      <c r="D229" s="19">
        <f>1+C229</f>
        <v/>
      </c>
    </row>
    <row r="230">
      <c r="A230" t="n">
        <v>1890</v>
      </c>
      <c r="B230" t="n">
        <v>11</v>
      </c>
      <c r="C230" s="18" t="n">
        <v>-0.069226</v>
      </c>
      <c r="D230" s="19">
        <f>1+C230</f>
        <v/>
      </c>
    </row>
    <row r="231">
      <c r="A231" t="n">
        <v>1890</v>
      </c>
      <c r="B231" t="n">
        <v>12</v>
      </c>
      <c r="C231" s="18" t="n">
        <v>-0.019462</v>
      </c>
      <c r="D231" s="19">
        <f>1+C231</f>
        <v/>
      </c>
    </row>
    <row r="232">
      <c r="A232" t="n">
        <v>1891</v>
      </c>
      <c r="B232" t="n">
        <v>1</v>
      </c>
      <c r="C232" s="18" t="n">
        <v>0.056159</v>
      </c>
      <c r="D232" s="19">
        <f>1+C232</f>
        <v/>
      </c>
    </row>
    <row r="233">
      <c r="A233" t="n">
        <v>1891</v>
      </c>
      <c r="B233" t="n">
        <v>2</v>
      </c>
      <c r="C233" s="18" t="n">
        <v>0.016185</v>
      </c>
      <c r="D233" s="19">
        <f>1+C233</f>
        <v/>
      </c>
    </row>
    <row r="234">
      <c r="A234" t="n">
        <v>1891</v>
      </c>
      <c r="B234" t="n">
        <v>3</v>
      </c>
      <c r="C234" s="18" t="n">
        <v>-0.014626</v>
      </c>
      <c r="D234" s="19">
        <f>1+C234</f>
        <v/>
      </c>
    </row>
    <row r="235">
      <c r="A235" t="n">
        <v>1891</v>
      </c>
      <c r="B235" t="n">
        <v>4</v>
      </c>
      <c r="C235" s="18" t="n">
        <v>0.037076</v>
      </c>
      <c r="D235" s="19">
        <f>1+C235</f>
        <v/>
      </c>
    </row>
    <row r="236">
      <c r="A236" t="n">
        <v>1891</v>
      </c>
      <c r="B236" t="n">
        <v>5</v>
      </c>
      <c r="C236" s="18" t="n">
        <v>-0.000335</v>
      </c>
      <c r="D236" s="19">
        <f>1+C236</f>
        <v/>
      </c>
    </row>
    <row r="237">
      <c r="A237" t="n">
        <v>1891</v>
      </c>
      <c r="B237" t="n">
        <v>6</v>
      </c>
      <c r="C237" s="18" t="n">
        <v>-0.016498</v>
      </c>
      <c r="D237" s="19">
        <f>1+C237</f>
        <v/>
      </c>
    </row>
    <row r="238">
      <c r="A238" t="n">
        <v>1891</v>
      </c>
      <c r="B238" t="n">
        <v>7</v>
      </c>
      <c r="C238" s="18" t="n">
        <v>-0.012715</v>
      </c>
      <c r="D238" s="19">
        <f>1+C238</f>
        <v/>
      </c>
    </row>
    <row r="239">
      <c r="A239" t="n">
        <v>1891</v>
      </c>
      <c r="B239" t="n">
        <v>8</v>
      </c>
      <c r="C239" s="18" t="n">
        <v>0.037386</v>
      </c>
      <c r="D239" s="19">
        <f>1+C239</f>
        <v/>
      </c>
    </row>
    <row r="240">
      <c r="A240" t="n">
        <v>1891</v>
      </c>
      <c r="B240" t="n">
        <v>9</v>
      </c>
      <c r="C240" s="18" t="n">
        <v>0.084855</v>
      </c>
      <c r="D240" s="19">
        <f>1+C240</f>
        <v/>
      </c>
    </row>
    <row r="241">
      <c r="A241" t="n">
        <v>1891</v>
      </c>
      <c r="B241" t="n">
        <v>10</v>
      </c>
      <c r="C241" s="18" t="n">
        <v>0.00344</v>
      </c>
      <c r="D241" s="19">
        <f>1+C241</f>
        <v/>
      </c>
    </row>
    <row r="242">
      <c r="A242" t="n">
        <v>1891</v>
      </c>
      <c r="B242" t="n">
        <v>11</v>
      </c>
      <c r="C242" s="18" t="n">
        <v>-0.01157</v>
      </c>
      <c r="D242" s="19">
        <f>1+C242</f>
        <v/>
      </c>
    </row>
    <row r="243">
      <c r="A243" t="n">
        <v>1891</v>
      </c>
      <c r="B243" t="n">
        <v>12</v>
      </c>
      <c r="C243" s="18" t="n">
        <v>0.033968</v>
      </c>
      <c r="D243" s="19">
        <f>1+C243</f>
        <v/>
      </c>
    </row>
    <row r="244">
      <c r="A244" t="n">
        <v>1892</v>
      </c>
      <c r="B244" t="n">
        <v>1</v>
      </c>
      <c r="C244" s="18" t="n">
        <v>0.021899</v>
      </c>
      <c r="D244" s="19">
        <f>1+C244</f>
        <v/>
      </c>
    </row>
    <row r="245">
      <c r="A245" t="n">
        <v>1892</v>
      </c>
      <c r="B245" t="n">
        <v>2</v>
      </c>
      <c r="C245" s="18" t="n">
        <v>0.005192</v>
      </c>
      <c r="D245" s="19">
        <f>1+C245</f>
        <v/>
      </c>
    </row>
    <row r="246">
      <c r="A246" t="n">
        <v>1892</v>
      </c>
      <c r="B246" t="n">
        <v>3</v>
      </c>
      <c r="C246" s="18" t="n">
        <v>0.014266</v>
      </c>
      <c r="D246" s="19">
        <f>1+C246</f>
        <v/>
      </c>
    </row>
    <row r="247">
      <c r="A247" t="n">
        <v>1892</v>
      </c>
      <c r="B247" t="n">
        <v>4</v>
      </c>
      <c r="C247" s="18" t="n">
        <v>0.001593</v>
      </c>
      <c r="D247" s="19">
        <f>1+C247</f>
        <v/>
      </c>
    </row>
    <row r="248">
      <c r="A248" t="n">
        <v>1892</v>
      </c>
      <c r="B248" t="n">
        <v>5</v>
      </c>
      <c r="C248" s="18" t="n">
        <v>0.003416</v>
      </c>
      <c r="D248" s="19">
        <f>1+C248</f>
        <v/>
      </c>
    </row>
    <row r="249">
      <c r="A249" t="n">
        <v>1892</v>
      </c>
      <c r="B249" t="n">
        <v>6</v>
      </c>
      <c r="C249" s="18" t="n">
        <v>-0.001945</v>
      </c>
      <c r="D249" s="19">
        <f>1+C249</f>
        <v/>
      </c>
    </row>
    <row r="250">
      <c r="A250" t="n">
        <v>1892</v>
      </c>
      <c r="B250" t="n">
        <v>7</v>
      </c>
      <c r="C250" s="18" t="n">
        <v>0.003485</v>
      </c>
      <c r="D250" s="19">
        <f>1+C250</f>
        <v/>
      </c>
    </row>
    <row r="251">
      <c r="A251" t="n">
        <v>1892</v>
      </c>
      <c r="B251" t="n">
        <v>8</v>
      </c>
      <c r="C251" s="18" t="n">
        <v>0.01795</v>
      </c>
      <c r="D251" s="19">
        <f>1+C251</f>
        <v/>
      </c>
    </row>
    <row r="252">
      <c r="A252" t="n">
        <v>1892</v>
      </c>
      <c r="B252" t="n">
        <v>9</v>
      </c>
      <c r="C252" s="18" t="n">
        <v>-0.021426</v>
      </c>
      <c r="D252" s="19">
        <f>1+C252</f>
        <v/>
      </c>
    </row>
    <row r="253">
      <c r="A253" t="n">
        <v>1892</v>
      </c>
      <c r="B253" t="n">
        <v>10</v>
      </c>
      <c r="C253" s="18" t="n">
        <v>0.023672</v>
      </c>
      <c r="D253" s="19">
        <f>1+C253</f>
        <v/>
      </c>
    </row>
    <row r="254">
      <c r="A254" t="n">
        <v>1892</v>
      </c>
      <c r="B254" t="n">
        <v>11</v>
      </c>
      <c r="C254" s="18" t="n">
        <v>-2.5e-05</v>
      </c>
      <c r="D254" s="19">
        <f>1+C254</f>
        <v/>
      </c>
    </row>
    <row r="255">
      <c r="A255" t="n">
        <v>1892</v>
      </c>
      <c r="B255" t="n">
        <v>12</v>
      </c>
      <c r="C255" s="18" t="n">
        <v>-0.007181</v>
      </c>
      <c r="D255" s="19">
        <f>1+C255</f>
        <v/>
      </c>
    </row>
    <row r="256">
      <c r="A256" t="n">
        <v>1893</v>
      </c>
      <c r="B256" t="n">
        <v>1</v>
      </c>
      <c r="C256" s="18" t="n">
        <v>0.021791</v>
      </c>
      <c r="D256" s="19">
        <f>1+C256</f>
        <v/>
      </c>
    </row>
    <row r="257">
      <c r="A257" t="n">
        <v>1893</v>
      </c>
      <c r="B257" t="n">
        <v>2</v>
      </c>
      <c r="C257" s="18" t="n">
        <v>-0.014235</v>
      </c>
      <c r="D257" s="19">
        <f>1+C257</f>
        <v/>
      </c>
    </row>
    <row r="258">
      <c r="A258" t="n">
        <v>1893</v>
      </c>
      <c r="B258" t="n">
        <v>3</v>
      </c>
      <c r="C258" s="18" t="n">
        <v>-0.03263</v>
      </c>
      <c r="D258" s="19">
        <f>1+C258</f>
        <v/>
      </c>
    </row>
    <row r="259">
      <c r="A259" t="n">
        <v>1893</v>
      </c>
      <c r="B259" t="n">
        <v>4</v>
      </c>
      <c r="C259" s="18" t="n">
        <v>0.003818</v>
      </c>
      <c r="D259" s="19">
        <f>1+C259</f>
        <v/>
      </c>
    </row>
    <row r="260">
      <c r="A260" t="n">
        <v>1893</v>
      </c>
      <c r="B260" t="n">
        <v>5</v>
      </c>
      <c r="C260" s="18" t="n">
        <v>-0.08468000000000001</v>
      </c>
      <c r="D260" s="19">
        <f>1+C260</f>
        <v/>
      </c>
    </row>
    <row r="261">
      <c r="A261" t="n">
        <v>1893</v>
      </c>
      <c r="B261" t="n">
        <v>6</v>
      </c>
      <c r="C261" s="18" t="n">
        <v>-0.043302</v>
      </c>
      <c r="D261" s="19">
        <f>1+C261</f>
        <v/>
      </c>
    </row>
    <row r="262">
      <c r="A262" t="n">
        <v>1893</v>
      </c>
      <c r="B262" t="n">
        <v>7</v>
      </c>
      <c r="C262" s="18" t="n">
        <v>-0.08883199999999999</v>
      </c>
      <c r="D262" s="19">
        <f>1+C262</f>
        <v/>
      </c>
    </row>
    <row r="263">
      <c r="A263" t="n">
        <v>1893</v>
      </c>
      <c r="B263" t="n">
        <v>8</v>
      </c>
      <c r="C263" s="18" t="n">
        <v>-0.019005</v>
      </c>
      <c r="D263" s="19">
        <f>1+C263</f>
        <v/>
      </c>
    </row>
    <row r="264">
      <c r="A264" t="n">
        <v>1893</v>
      </c>
      <c r="B264" t="n">
        <v>9</v>
      </c>
      <c r="C264" s="18" t="n">
        <v>0.07613399999999999</v>
      </c>
      <c r="D264" s="19">
        <f>1+C264</f>
        <v/>
      </c>
    </row>
    <row r="265">
      <c r="A265" t="n">
        <v>1893</v>
      </c>
      <c r="B265" t="n">
        <v>10</v>
      </c>
      <c r="C265" s="18" t="n">
        <v>0.034483</v>
      </c>
      <c r="D265" s="19">
        <f>1+C265</f>
        <v/>
      </c>
    </row>
    <row r="266">
      <c r="A266" t="n">
        <v>1893</v>
      </c>
      <c r="B266" t="n">
        <v>11</v>
      </c>
      <c r="C266" s="18" t="n">
        <v>0.02017</v>
      </c>
      <c r="D266" s="19">
        <f>1+C266</f>
        <v/>
      </c>
    </row>
    <row r="267">
      <c r="A267" t="n">
        <v>1893</v>
      </c>
      <c r="B267" t="n">
        <v>12</v>
      </c>
      <c r="C267" s="18" t="n">
        <v>-0.030452</v>
      </c>
      <c r="D267" s="19">
        <f>1+C267</f>
        <v/>
      </c>
    </row>
    <row r="268">
      <c r="A268" t="n">
        <v>1894</v>
      </c>
      <c r="B268" t="n">
        <v>1</v>
      </c>
      <c r="C268" s="18" t="n">
        <v>-0.015746</v>
      </c>
      <c r="D268" s="19">
        <f>1+C268</f>
        <v/>
      </c>
    </row>
    <row r="269">
      <c r="A269" t="n">
        <v>1894</v>
      </c>
      <c r="B269" t="n">
        <v>2</v>
      </c>
      <c r="C269" s="18" t="n">
        <v>0.018582</v>
      </c>
      <c r="D269" s="19">
        <f>1+C269</f>
        <v/>
      </c>
    </row>
    <row r="270">
      <c r="A270" t="n">
        <v>1894</v>
      </c>
      <c r="B270" t="n">
        <v>3</v>
      </c>
      <c r="C270" s="18" t="n">
        <v>0.034247</v>
      </c>
      <c r="D270" s="19">
        <f>1+C270</f>
        <v/>
      </c>
    </row>
    <row r="271">
      <c r="A271" t="n">
        <v>1894</v>
      </c>
      <c r="B271" t="n">
        <v>4</v>
      </c>
      <c r="C271" s="18" t="n">
        <v>0.017677</v>
      </c>
      <c r="D271" s="19">
        <f>1+C271</f>
        <v/>
      </c>
    </row>
    <row r="272">
      <c r="A272" t="n">
        <v>1894</v>
      </c>
      <c r="B272" t="n">
        <v>5</v>
      </c>
      <c r="C272" s="18" t="n">
        <v>-0.032945</v>
      </c>
      <c r="D272" s="19">
        <f>1+C272</f>
        <v/>
      </c>
    </row>
    <row r="273">
      <c r="A273" t="n">
        <v>1894</v>
      </c>
      <c r="B273" t="n">
        <v>6</v>
      </c>
      <c r="C273" s="18" t="n">
        <v>-0.00928</v>
      </c>
      <c r="D273" s="19">
        <f>1+C273</f>
        <v/>
      </c>
    </row>
    <row r="274">
      <c r="A274" t="n">
        <v>1894</v>
      </c>
      <c r="B274" t="n">
        <v>7</v>
      </c>
      <c r="C274" s="18" t="n">
        <v>-0.016384</v>
      </c>
      <c r="D274" s="19">
        <f>1+C274</f>
        <v/>
      </c>
    </row>
    <row r="275">
      <c r="A275" t="n">
        <v>1894</v>
      </c>
      <c r="B275" t="n">
        <v>8</v>
      </c>
      <c r="C275" s="18" t="n">
        <v>0.042025</v>
      </c>
      <c r="D275" s="19">
        <f>1+C275</f>
        <v/>
      </c>
    </row>
    <row r="276">
      <c r="A276" t="n">
        <v>1894</v>
      </c>
      <c r="B276" t="n">
        <v>9</v>
      </c>
      <c r="C276" s="18" t="n">
        <v>0.02003</v>
      </c>
      <c r="D276" s="19">
        <f>1+C276</f>
        <v/>
      </c>
    </row>
    <row r="277">
      <c r="A277" t="n">
        <v>1894</v>
      </c>
      <c r="B277" t="n">
        <v>10</v>
      </c>
      <c r="C277" s="18" t="n">
        <v>-0.027219</v>
      </c>
      <c r="D277" s="19">
        <f>1+C277</f>
        <v/>
      </c>
    </row>
    <row r="278">
      <c r="A278" t="n">
        <v>1894</v>
      </c>
      <c r="B278" t="n">
        <v>11</v>
      </c>
      <c r="C278" s="18" t="n">
        <v>0.004096</v>
      </c>
      <c r="D278" s="19">
        <f>1+C278</f>
        <v/>
      </c>
    </row>
    <row r="279">
      <c r="A279" t="n">
        <v>1894</v>
      </c>
      <c r="B279" t="n">
        <v>12</v>
      </c>
      <c r="C279" s="18" t="n">
        <v>-0.005184</v>
      </c>
      <c r="D279" s="19">
        <f>1+C279</f>
        <v/>
      </c>
    </row>
    <row r="280">
      <c r="A280" t="n">
        <v>1895</v>
      </c>
      <c r="B280" t="n">
        <v>1</v>
      </c>
      <c r="C280" s="18" t="n">
        <v>-0.007591</v>
      </c>
      <c r="D280" s="19">
        <f>1+C280</f>
        <v/>
      </c>
    </row>
    <row r="281">
      <c r="A281" t="n">
        <v>1895</v>
      </c>
      <c r="B281" t="n">
        <v>2</v>
      </c>
      <c r="C281" s="18" t="n">
        <v>-0.010065</v>
      </c>
      <c r="D281" s="19">
        <f>1+C281</f>
        <v/>
      </c>
    </row>
    <row r="282">
      <c r="A282" t="n">
        <v>1895</v>
      </c>
      <c r="B282" t="n">
        <v>3</v>
      </c>
      <c r="C282" s="18" t="n">
        <v>0.004077</v>
      </c>
      <c r="D282" s="19">
        <f>1+C282</f>
        <v/>
      </c>
    </row>
    <row r="283">
      <c r="A283" t="n">
        <v>1895</v>
      </c>
      <c r="B283" t="n">
        <v>4</v>
      </c>
      <c r="C283" s="18" t="n">
        <v>0.047003</v>
      </c>
      <c r="D283" s="19">
        <f>1+C283</f>
        <v/>
      </c>
    </row>
    <row r="284">
      <c r="A284" t="n">
        <v>1895</v>
      </c>
      <c r="B284" t="n">
        <v>5</v>
      </c>
      <c r="C284" s="18" t="n">
        <v>0.058766</v>
      </c>
      <c r="D284" s="19">
        <f>1+C284</f>
        <v/>
      </c>
    </row>
    <row r="285">
      <c r="A285" t="n">
        <v>1895</v>
      </c>
      <c r="B285" t="n">
        <v>6</v>
      </c>
      <c r="C285" s="18" t="n">
        <v>0.023138</v>
      </c>
      <c r="D285" s="19">
        <f>1+C285</f>
        <v/>
      </c>
    </row>
    <row r="286">
      <c r="A286" t="n">
        <v>1895</v>
      </c>
      <c r="B286" t="n">
        <v>7</v>
      </c>
      <c r="C286" s="18" t="n">
        <v>0.007771</v>
      </c>
      <c r="D286" s="19">
        <f>1+C286</f>
        <v/>
      </c>
    </row>
    <row r="287">
      <c r="A287" t="n">
        <v>1895</v>
      </c>
      <c r="B287" t="n">
        <v>8</v>
      </c>
      <c r="C287" s="18" t="n">
        <v>0.018303</v>
      </c>
      <c r="D287" s="19">
        <f>1+C287</f>
        <v/>
      </c>
    </row>
    <row r="288">
      <c r="A288" t="n">
        <v>1895</v>
      </c>
      <c r="B288" t="n">
        <v>9</v>
      </c>
      <c r="C288" s="18" t="n">
        <v>0.009656</v>
      </c>
      <c r="D288" s="19">
        <f>1+C288</f>
        <v/>
      </c>
    </row>
    <row r="289">
      <c r="A289" t="n">
        <v>1895</v>
      </c>
      <c r="B289" t="n">
        <v>10</v>
      </c>
      <c r="C289" s="18" t="n">
        <v>-0.011181</v>
      </c>
      <c r="D289" s="19">
        <f>1+C289</f>
        <v/>
      </c>
    </row>
    <row r="290">
      <c r="A290" t="n">
        <v>1895</v>
      </c>
      <c r="B290" t="n">
        <v>11</v>
      </c>
      <c r="C290" s="18" t="n">
        <v>-0.030321</v>
      </c>
      <c r="D290" s="19">
        <f>1+C290</f>
        <v/>
      </c>
    </row>
    <row r="291">
      <c r="A291" t="n">
        <v>1895</v>
      </c>
      <c r="B291" t="n">
        <v>12</v>
      </c>
      <c r="C291" s="18" t="n">
        <v>-0.055374</v>
      </c>
      <c r="D291" s="19">
        <f>1+C291</f>
        <v/>
      </c>
    </row>
    <row r="292">
      <c r="A292" t="n">
        <v>1896</v>
      </c>
      <c r="B292" t="n">
        <v>1</v>
      </c>
      <c r="C292" s="18" t="n">
        <v>-0.007924</v>
      </c>
      <c r="D292" s="19">
        <f>1+C292</f>
        <v/>
      </c>
    </row>
    <row r="293">
      <c r="A293" t="n">
        <v>1896</v>
      </c>
      <c r="B293" t="n">
        <v>2</v>
      </c>
      <c r="C293" s="18" t="n">
        <v>0.045829</v>
      </c>
      <c r="D293" s="19">
        <f>1+C293</f>
        <v/>
      </c>
    </row>
    <row r="294">
      <c r="A294" t="n">
        <v>1896</v>
      </c>
      <c r="B294" t="n">
        <v>3</v>
      </c>
      <c r="C294" s="18" t="n">
        <v>-0.012219</v>
      </c>
      <c r="D294" s="19">
        <f>1+C294</f>
        <v/>
      </c>
    </row>
    <row r="295">
      <c r="A295" t="n">
        <v>1896</v>
      </c>
      <c r="B295" t="n">
        <v>4</v>
      </c>
      <c r="C295" s="18" t="n">
        <v>0.012685</v>
      </c>
      <c r="D295" s="19">
        <f>1+C295</f>
        <v/>
      </c>
    </row>
    <row r="296">
      <c r="A296" t="n">
        <v>1896</v>
      </c>
      <c r="B296" t="n">
        <v>5</v>
      </c>
      <c r="C296" s="18" t="n">
        <v>-0.001022</v>
      </c>
      <c r="D296" s="19">
        <f>1+C296</f>
        <v/>
      </c>
    </row>
    <row r="297">
      <c r="A297" t="n">
        <v>1896</v>
      </c>
      <c r="B297" t="n">
        <v>6</v>
      </c>
      <c r="C297" s="18" t="n">
        <v>-0.014678</v>
      </c>
      <c r="D297" s="19">
        <f>1+C297</f>
        <v/>
      </c>
    </row>
    <row r="298">
      <c r="A298" t="n">
        <v>1896</v>
      </c>
      <c r="B298" t="n">
        <v>7</v>
      </c>
      <c r="C298" s="18" t="n">
        <v>-0.061262</v>
      </c>
      <c r="D298" s="19">
        <f>1+C298</f>
        <v/>
      </c>
    </row>
    <row r="299">
      <c r="A299" t="n">
        <v>1896</v>
      </c>
      <c r="B299" t="n">
        <v>8</v>
      </c>
      <c r="C299" s="18" t="n">
        <v>-0.05315</v>
      </c>
      <c r="D299" s="19">
        <f>1+C299</f>
        <v/>
      </c>
    </row>
    <row r="300">
      <c r="A300" t="n">
        <v>1896</v>
      </c>
      <c r="B300" t="n">
        <v>9</v>
      </c>
      <c r="C300" s="18" t="n">
        <v>0.056485</v>
      </c>
      <c r="D300" s="19">
        <f>1+C300</f>
        <v/>
      </c>
    </row>
    <row r="301">
      <c r="A301" t="n">
        <v>1896</v>
      </c>
      <c r="B301" t="n">
        <v>10</v>
      </c>
      <c r="C301" s="18" t="n">
        <v>0.02622</v>
      </c>
      <c r="D301" s="19">
        <f>1+C301</f>
        <v/>
      </c>
    </row>
    <row r="302">
      <c r="A302" t="n">
        <v>1896</v>
      </c>
      <c r="B302" t="n">
        <v>11</v>
      </c>
      <c r="C302" s="18" t="n">
        <v>0.071967</v>
      </c>
      <c r="D302" s="19">
        <f>1+C302</f>
        <v/>
      </c>
    </row>
    <row r="303">
      <c r="A303" t="n">
        <v>1896</v>
      </c>
      <c r="B303" t="n">
        <v>12</v>
      </c>
      <c r="C303" s="18" t="n">
        <v>-0.033105</v>
      </c>
      <c r="D303" s="19">
        <f>1+C303</f>
        <v/>
      </c>
    </row>
    <row r="304">
      <c r="A304" t="n">
        <v>1897</v>
      </c>
      <c r="B304" t="n">
        <v>1</v>
      </c>
      <c r="C304" s="18" t="n">
        <v>0.003555</v>
      </c>
      <c r="D304" s="19">
        <f>1+C304</f>
        <v/>
      </c>
    </row>
    <row r="305">
      <c r="A305" t="n">
        <v>1897</v>
      </c>
      <c r="B305" t="n">
        <v>2</v>
      </c>
      <c r="C305" s="18" t="n">
        <v>-0.005924</v>
      </c>
      <c r="D305" s="19">
        <f>1+C305</f>
        <v/>
      </c>
    </row>
    <row r="306">
      <c r="A306" t="n">
        <v>1897</v>
      </c>
      <c r="B306" t="n">
        <v>3</v>
      </c>
      <c r="C306" s="18" t="n">
        <v>0.005981</v>
      </c>
      <c r="D306" s="19">
        <f>1+C306</f>
        <v/>
      </c>
    </row>
    <row r="307">
      <c r="A307" t="n">
        <v>1897</v>
      </c>
      <c r="B307" t="n">
        <v>4</v>
      </c>
      <c r="C307" s="18" t="n">
        <v>-0.027446</v>
      </c>
      <c r="D307" s="19">
        <f>1+C307</f>
        <v/>
      </c>
    </row>
    <row r="308">
      <c r="A308" t="n">
        <v>1897</v>
      </c>
      <c r="B308" t="n">
        <v>5</v>
      </c>
      <c r="C308" s="18" t="n">
        <v>0.008621</v>
      </c>
      <c r="D308" s="19">
        <f>1+C308</f>
        <v/>
      </c>
    </row>
    <row r="309">
      <c r="A309" t="n">
        <v>1897</v>
      </c>
      <c r="B309" t="n">
        <v>6</v>
      </c>
      <c r="C309" s="18" t="n">
        <v>0.050245</v>
      </c>
      <c r="D309" s="19">
        <f>1+C309</f>
        <v/>
      </c>
    </row>
    <row r="310">
      <c r="A310" t="n">
        <v>1897</v>
      </c>
      <c r="B310" t="n">
        <v>7</v>
      </c>
      <c r="C310" s="18" t="n">
        <v>0.048009</v>
      </c>
      <c r="D310" s="19">
        <f>1+C310</f>
        <v/>
      </c>
    </row>
    <row r="311">
      <c r="A311" t="n">
        <v>1897</v>
      </c>
      <c r="B311" t="n">
        <v>8</v>
      </c>
      <c r="C311" s="18" t="n">
        <v>0.068386</v>
      </c>
      <c r="D311" s="19">
        <f>1+C311</f>
        <v/>
      </c>
    </row>
    <row r="312">
      <c r="A312" t="n">
        <v>1897</v>
      </c>
      <c r="B312" t="n">
        <v>9</v>
      </c>
      <c r="C312" s="18" t="n">
        <v>0.051579</v>
      </c>
      <c r="D312" s="19">
        <f>1+C312</f>
        <v/>
      </c>
    </row>
    <row r="313">
      <c r="A313" t="n">
        <v>1897</v>
      </c>
      <c r="B313" t="n">
        <v>10</v>
      </c>
      <c r="C313" s="18" t="n">
        <v>-0.029116</v>
      </c>
      <c r="D313" s="19">
        <f>1+C313</f>
        <v/>
      </c>
    </row>
    <row r="314">
      <c r="A314" t="n">
        <v>1897</v>
      </c>
      <c r="B314" t="n">
        <v>11</v>
      </c>
      <c r="C314" s="18" t="n">
        <v>-0.032158</v>
      </c>
      <c r="D314" s="19">
        <f>1+C314</f>
        <v/>
      </c>
    </row>
    <row r="315">
      <c r="A315" t="n">
        <v>1897</v>
      </c>
      <c r="B315" t="n">
        <v>12</v>
      </c>
      <c r="C315" s="18" t="n">
        <v>0.024731</v>
      </c>
      <c r="D315" s="19">
        <f>1+C315</f>
        <v/>
      </c>
    </row>
    <row r="316">
      <c r="A316" t="n">
        <v>1898</v>
      </c>
      <c r="B316" t="n">
        <v>1</v>
      </c>
      <c r="C316" s="18" t="n">
        <v>0.030556</v>
      </c>
      <c r="D316" s="19">
        <f>1+C316</f>
        <v/>
      </c>
    </row>
    <row r="317">
      <c r="A317" t="n">
        <v>1898</v>
      </c>
      <c r="B317" t="n">
        <v>2</v>
      </c>
      <c r="C317" s="18" t="n">
        <v>0.001081</v>
      </c>
      <c r="D317" s="19">
        <f>1+C317</f>
        <v/>
      </c>
    </row>
    <row r="318">
      <c r="A318" t="n">
        <v>1898</v>
      </c>
      <c r="B318" t="n">
        <v>3</v>
      </c>
      <c r="C318" s="18" t="n">
        <v>-0.042009</v>
      </c>
      <c r="D318" s="19">
        <f>1+C318</f>
        <v/>
      </c>
    </row>
    <row r="319">
      <c r="A319" t="n">
        <v>1898</v>
      </c>
      <c r="B319" t="n">
        <v>4</v>
      </c>
      <c r="C319" s="18" t="n">
        <v>-0.013858</v>
      </c>
      <c r="D319" s="19">
        <f>1+C319</f>
        <v/>
      </c>
    </row>
    <row r="320">
      <c r="A320" t="n">
        <v>1898</v>
      </c>
      <c r="B320" t="n">
        <v>5</v>
      </c>
      <c r="C320" s="18" t="n">
        <v>0.069079</v>
      </c>
      <c r="D320" s="19">
        <f>1+C320</f>
        <v/>
      </c>
    </row>
    <row r="321">
      <c r="A321" t="n">
        <v>1898</v>
      </c>
      <c r="B321" t="n">
        <v>6</v>
      </c>
      <c r="C321" s="18" t="n">
        <v>0.042266</v>
      </c>
      <c r="D321" s="19">
        <f>1+C321</f>
        <v/>
      </c>
    </row>
    <row r="322">
      <c r="A322" t="n">
        <v>1898</v>
      </c>
      <c r="B322" t="n">
        <v>7</v>
      </c>
      <c r="C322" s="18" t="n">
        <v>0.00711</v>
      </c>
      <c r="D322" s="19">
        <f>1+C322</f>
        <v/>
      </c>
    </row>
    <row r="323">
      <c r="A323" t="n">
        <v>1898</v>
      </c>
      <c r="B323" t="n">
        <v>8</v>
      </c>
      <c r="C323" s="18" t="n">
        <v>0.040573</v>
      </c>
      <c r="D323" s="19">
        <f>1+C323</f>
        <v/>
      </c>
    </row>
    <row r="324">
      <c r="A324" t="n">
        <v>1898</v>
      </c>
      <c r="B324" t="n">
        <v>9</v>
      </c>
      <c r="C324" s="18" t="n">
        <v>0.001186</v>
      </c>
      <c r="D324" s="19">
        <f>1+C324</f>
        <v/>
      </c>
    </row>
    <row r="325">
      <c r="A325" t="n">
        <v>1898</v>
      </c>
      <c r="B325" t="n">
        <v>10</v>
      </c>
      <c r="C325" s="18" t="n">
        <v>-0.017796</v>
      </c>
      <c r="D325" s="19">
        <f>1+C325</f>
        <v/>
      </c>
    </row>
    <row r="326">
      <c r="A326" t="n">
        <v>1898</v>
      </c>
      <c r="B326" t="n">
        <v>11</v>
      </c>
      <c r="C326" s="18" t="n">
        <v>0.036218</v>
      </c>
      <c r="D326" s="19">
        <f>1+C326</f>
        <v/>
      </c>
    </row>
    <row r="327">
      <c r="A327" t="n">
        <v>1898</v>
      </c>
      <c r="B327" t="n">
        <v>12</v>
      </c>
      <c r="C327" s="18" t="n">
        <v>0.065163</v>
      </c>
      <c r="D327" s="19">
        <f>1+C327</f>
        <v/>
      </c>
    </row>
    <row r="328">
      <c r="A328" t="n">
        <v>1899</v>
      </c>
      <c r="B328" t="n">
        <v>1</v>
      </c>
      <c r="C328" s="18" t="n">
        <v>0.079068</v>
      </c>
      <c r="D328" s="19">
        <f>1+C328</f>
        <v/>
      </c>
    </row>
    <row r="329">
      <c r="A329" t="n">
        <v>1899</v>
      </c>
      <c r="B329" t="n">
        <v>2</v>
      </c>
      <c r="C329" s="18" t="n">
        <v>0.040593</v>
      </c>
      <c r="D329" s="19">
        <f>1+C329</f>
        <v/>
      </c>
    </row>
    <row r="330">
      <c r="A330" t="n">
        <v>1899</v>
      </c>
      <c r="B330" t="n">
        <v>3</v>
      </c>
      <c r="C330" s="18" t="n">
        <v>0.016937</v>
      </c>
      <c r="D330" s="19">
        <f>1+C330</f>
        <v/>
      </c>
    </row>
    <row r="331">
      <c r="A331" t="n">
        <v>1899</v>
      </c>
      <c r="B331" t="n">
        <v>4</v>
      </c>
      <c r="C331" s="18" t="n">
        <v>0.015147</v>
      </c>
      <c r="D331" s="19">
        <f>1+C331</f>
        <v/>
      </c>
    </row>
    <row r="332">
      <c r="A332" t="n">
        <v>1899</v>
      </c>
      <c r="B332" t="n">
        <v>5</v>
      </c>
      <c r="C332" s="18" t="n">
        <v>-0.039041</v>
      </c>
      <c r="D332" s="19">
        <f>1+C332</f>
        <v/>
      </c>
    </row>
    <row r="333">
      <c r="A333" t="n">
        <v>1899</v>
      </c>
      <c r="B333" t="n">
        <v>6</v>
      </c>
      <c r="C333" s="18" t="n">
        <v>-0.019793</v>
      </c>
      <c r="D333" s="19">
        <f>1+C333</f>
        <v/>
      </c>
    </row>
    <row r="334">
      <c r="A334" t="n">
        <v>1899</v>
      </c>
      <c r="B334" t="n">
        <v>7</v>
      </c>
      <c r="C334" s="18" t="n">
        <v>0.037422</v>
      </c>
      <c r="D334" s="19">
        <f>1+C334</f>
        <v/>
      </c>
    </row>
    <row r="335">
      <c r="A335" t="n">
        <v>1899</v>
      </c>
      <c r="B335" t="n">
        <v>8</v>
      </c>
      <c r="C335" s="18" t="n">
        <v>0.028221</v>
      </c>
      <c r="D335" s="19">
        <f>1+C335</f>
        <v/>
      </c>
    </row>
    <row r="336">
      <c r="A336" t="n">
        <v>1899</v>
      </c>
      <c r="B336" t="n">
        <v>9</v>
      </c>
      <c r="C336" s="18" t="n">
        <v>-0.008185</v>
      </c>
      <c r="D336" s="19">
        <f>1+C336</f>
        <v/>
      </c>
    </row>
    <row r="337">
      <c r="A337" t="n">
        <v>1899</v>
      </c>
      <c r="B337" t="n">
        <v>10</v>
      </c>
      <c r="C337" s="18" t="n">
        <v>-0.001985</v>
      </c>
      <c r="D337" s="19">
        <f>1+C337</f>
        <v/>
      </c>
    </row>
    <row r="338">
      <c r="A338" t="n">
        <v>1899</v>
      </c>
      <c r="B338" t="n">
        <v>11</v>
      </c>
      <c r="C338" s="18" t="n">
        <v>0.021677</v>
      </c>
      <c r="D338" s="19">
        <f>1+C338</f>
        <v/>
      </c>
    </row>
    <row r="339">
      <c r="A339" t="n">
        <v>1899</v>
      </c>
      <c r="B339" t="n">
        <v>12</v>
      </c>
      <c r="C339" s="18" t="n">
        <v>-0.065402</v>
      </c>
      <c r="D339" s="19">
        <f>1+C339</f>
        <v/>
      </c>
    </row>
    <row r="340">
      <c r="A340" t="n">
        <v>1900</v>
      </c>
      <c r="B340" t="n">
        <v>1</v>
      </c>
      <c r="C340" s="18" t="n">
        <v>0.0163</v>
      </c>
      <c r="D340" s="19">
        <f>1+C340</f>
        <v/>
      </c>
    </row>
    <row r="341">
      <c r="A341" t="n">
        <v>1900</v>
      </c>
      <c r="B341" t="n">
        <v>2</v>
      </c>
      <c r="C341" s="18" t="n">
        <v>0.021107</v>
      </c>
      <c r="D341" s="19">
        <f>1+C341</f>
        <v/>
      </c>
    </row>
    <row r="342">
      <c r="A342" t="n">
        <v>1900</v>
      </c>
      <c r="B342" t="n">
        <v>3</v>
      </c>
      <c r="C342" s="18" t="n">
        <v>0.011171</v>
      </c>
      <c r="D342" s="19">
        <f>1+C342</f>
        <v/>
      </c>
    </row>
    <row r="343">
      <c r="A343" t="n">
        <v>1900</v>
      </c>
      <c r="B343" t="n">
        <v>4</v>
      </c>
      <c r="C343" s="18" t="n">
        <v>0.015974</v>
      </c>
      <c r="D343" s="19">
        <f>1+C343</f>
        <v/>
      </c>
    </row>
    <row r="344">
      <c r="A344" t="n">
        <v>1900</v>
      </c>
      <c r="B344" t="n">
        <v>5</v>
      </c>
      <c r="C344" s="18" t="n">
        <v>-0.044065</v>
      </c>
      <c r="D344" s="19">
        <f>1+C344</f>
        <v/>
      </c>
    </row>
    <row r="345">
      <c r="A345" t="n">
        <v>1900</v>
      </c>
      <c r="B345" t="n">
        <v>6</v>
      </c>
      <c r="C345" s="18" t="n">
        <v>-0.026283</v>
      </c>
      <c r="D345" s="19">
        <f>1+C345</f>
        <v/>
      </c>
    </row>
    <row r="346">
      <c r="A346" t="n">
        <v>1900</v>
      </c>
      <c r="B346" t="n">
        <v>7</v>
      </c>
      <c r="C346" s="18" t="n">
        <v>0.003733</v>
      </c>
      <c r="D346" s="19">
        <f>1+C346</f>
        <v/>
      </c>
    </row>
    <row r="347">
      <c r="A347" t="n">
        <v>1900</v>
      </c>
      <c r="B347" t="n">
        <v>8</v>
      </c>
      <c r="C347" s="18" t="n">
        <v>0.017491</v>
      </c>
      <c r="D347" s="19">
        <f>1+C347</f>
        <v/>
      </c>
    </row>
    <row r="348">
      <c r="A348" t="n">
        <v>1900</v>
      </c>
      <c r="B348" t="n">
        <v>9</v>
      </c>
      <c r="C348" s="18" t="n">
        <v>-0.019676</v>
      </c>
      <c r="D348" s="19">
        <f>1+C348</f>
        <v/>
      </c>
    </row>
    <row r="349">
      <c r="A349" t="n">
        <v>1900</v>
      </c>
      <c r="B349" t="n">
        <v>10</v>
      </c>
      <c r="C349" s="18" t="n">
        <v>0.040302</v>
      </c>
      <c r="D349" s="19">
        <f>1+C349</f>
        <v/>
      </c>
    </row>
    <row r="350">
      <c r="A350" t="n">
        <v>1900</v>
      </c>
      <c r="B350" t="n">
        <v>11</v>
      </c>
      <c r="C350" s="18" t="n">
        <v>0.082259</v>
      </c>
      <c r="D350" s="19">
        <f>1+C350</f>
        <v/>
      </c>
    </row>
    <row r="351">
      <c r="A351" t="n">
        <v>1900</v>
      </c>
      <c r="B351" t="n">
        <v>12</v>
      </c>
      <c r="C351" s="18" t="n">
        <v>0.064043</v>
      </c>
      <c r="D351" s="19">
        <f>1+C351</f>
        <v/>
      </c>
    </row>
    <row r="352">
      <c r="A352" t="n">
        <v>1901</v>
      </c>
      <c r="B352" t="n">
        <v>1</v>
      </c>
      <c r="C352" s="18" t="n">
        <v>0.032772</v>
      </c>
      <c r="D352" s="19">
        <f>1+C352</f>
        <v/>
      </c>
    </row>
    <row r="353">
      <c r="A353" t="n">
        <v>1901</v>
      </c>
      <c r="B353" t="n">
        <v>2</v>
      </c>
      <c r="C353" s="18" t="n">
        <v>0.029035</v>
      </c>
      <c r="D353" s="19">
        <f>1+C353</f>
        <v/>
      </c>
    </row>
    <row r="354">
      <c r="A354" t="n">
        <v>1901</v>
      </c>
      <c r="B354" t="n">
        <v>3</v>
      </c>
      <c r="C354" s="18" t="n">
        <v>0.039368</v>
      </c>
      <c r="D354" s="19">
        <f>1+C354</f>
        <v/>
      </c>
    </row>
    <row r="355">
      <c r="A355" t="n">
        <v>1901</v>
      </c>
      <c r="B355" t="n">
        <v>4</v>
      </c>
      <c r="C355" s="18" t="n">
        <v>0.08729099999999999</v>
      </c>
      <c r="D355" s="19">
        <f>1+C355</f>
        <v/>
      </c>
    </row>
    <row r="356">
      <c r="A356" t="n">
        <v>1901</v>
      </c>
      <c r="B356" t="n">
        <v>5</v>
      </c>
      <c r="C356" s="18" t="n">
        <v>-0.047212</v>
      </c>
      <c r="D356" s="19">
        <f>1+C356</f>
        <v/>
      </c>
    </row>
    <row r="357">
      <c r="A357" t="n">
        <v>1901</v>
      </c>
      <c r="B357" t="n">
        <v>6</v>
      </c>
      <c r="C357" s="18" t="n">
        <v>0.102954</v>
      </c>
      <c r="D357" s="19">
        <f>1+C357</f>
        <v/>
      </c>
    </row>
    <row r="358">
      <c r="A358" t="n">
        <v>1901</v>
      </c>
      <c r="B358" t="n">
        <v>7</v>
      </c>
      <c r="C358" s="18" t="n">
        <v>-0.064003</v>
      </c>
      <c r="D358" s="19">
        <f>1+C358</f>
        <v/>
      </c>
    </row>
    <row r="359">
      <c r="A359" t="n">
        <v>1901</v>
      </c>
      <c r="B359" t="n">
        <v>8</v>
      </c>
      <c r="C359" s="18" t="n">
        <v>0.017164</v>
      </c>
      <c r="D359" s="19">
        <f>1+C359</f>
        <v/>
      </c>
    </row>
    <row r="360">
      <c r="A360" t="n">
        <v>1901</v>
      </c>
      <c r="B360" t="n">
        <v>9</v>
      </c>
      <c r="C360" s="18" t="n">
        <v>-0.00171</v>
      </c>
      <c r="D360" s="19">
        <f>1+C360</f>
        <v/>
      </c>
    </row>
    <row r="361">
      <c r="A361" t="n">
        <v>1901</v>
      </c>
      <c r="B361" t="n">
        <v>10</v>
      </c>
      <c r="C361" s="18" t="n">
        <v>-0.007951</v>
      </c>
      <c r="D361" s="19">
        <f>1+C361</f>
        <v/>
      </c>
    </row>
    <row r="362">
      <c r="A362" t="n">
        <v>1901</v>
      </c>
      <c r="B362" t="n">
        <v>11</v>
      </c>
      <c r="C362" s="18" t="n">
        <v>0.024845</v>
      </c>
      <c r="D362" s="19">
        <f>1+C362</f>
        <v/>
      </c>
    </row>
    <row r="363">
      <c r="A363" t="n">
        <v>1901</v>
      </c>
      <c r="B363" t="n">
        <v>12</v>
      </c>
      <c r="C363" s="18" t="n">
        <v>-0.012789</v>
      </c>
      <c r="D363" s="19">
        <f>1+C363</f>
        <v/>
      </c>
    </row>
    <row r="364">
      <c r="A364" t="n">
        <v>1902</v>
      </c>
      <c r="B364" t="n">
        <v>1</v>
      </c>
      <c r="C364" s="18" t="n">
        <v>0.024746</v>
      </c>
      <c r="D364" s="19">
        <f>1+C364</f>
        <v/>
      </c>
    </row>
    <row r="365">
      <c r="A365" t="n">
        <v>1902</v>
      </c>
      <c r="B365" t="n">
        <v>2</v>
      </c>
      <c r="C365" s="18" t="n">
        <v>0.011922</v>
      </c>
      <c r="D365" s="19">
        <f>1+C365</f>
        <v/>
      </c>
    </row>
    <row r="366">
      <c r="A366" t="n">
        <v>1902</v>
      </c>
      <c r="B366" t="n">
        <v>3</v>
      </c>
      <c r="C366" s="18" t="n">
        <v>0.004502</v>
      </c>
      <c r="D366" s="19">
        <f>1+C366</f>
        <v/>
      </c>
    </row>
    <row r="367">
      <c r="A367" t="n">
        <v>1902</v>
      </c>
      <c r="B367" t="n">
        <v>4</v>
      </c>
      <c r="C367" s="18" t="n">
        <v>0.037432</v>
      </c>
      <c r="D367" s="19">
        <f>1+C367</f>
        <v/>
      </c>
    </row>
    <row r="368">
      <c r="A368" t="n">
        <v>1902</v>
      </c>
      <c r="B368" t="n">
        <v>5</v>
      </c>
      <c r="C368" s="18" t="n">
        <v>0.000827</v>
      </c>
      <c r="D368" s="19">
        <f>1+C368</f>
        <v/>
      </c>
    </row>
    <row r="369">
      <c r="A369" t="n">
        <v>1902</v>
      </c>
      <c r="B369" t="n">
        <v>6</v>
      </c>
      <c r="C369" s="18" t="n">
        <v>-0.002709</v>
      </c>
      <c r="D369" s="19">
        <f>1+C369</f>
        <v/>
      </c>
    </row>
    <row r="370">
      <c r="A370" t="n">
        <v>1902</v>
      </c>
      <c r="B370" t="n">
        <v>7</v>
      </c>
      <c r="C370" s="18" t="n">
        <v>0.02582</v>
      </c>
      <c r="D370" s="19">
        <f>1+C370</f>
        <v/>
      </c>
    </row>
    <row r="371">
      <c r="A371" t="n">
        <v>1902</v>
      </c>
      <c r="B371" t="n">
        <v>8</v>
      </c>
      <c r="C371" s="18" t="n">
        <v>0.02991</v>
      </c>
      <c r="D371" s="19">
        <f>1+C371</f>
        <v/>
      </c>
    </row>
    <row r="372">
      <c r="A372" t="n">
        <v>1902</v>
      </c>
      <c r="B372" t="n">
        <v>9</v>
      </c>
      <c r="C372" s="18" t="n">
        <v>0.005356</v>
      </c>
      <c r="D372" s="19">
        <f>1+C372</f>
        <v/>
      </c>
    </row>
    <row r="373">
      <c r="A373" t="n">
        <v>1902</v>
      </c>
      <c r="B373" t="n">
        <v>10</v>
      </c>
      <c r="C373" s="18" t="n">
        <v>-0.028547</v>
      </c>
      <c r="D373" s="19">
        <f>1+C373</f>
        <v/>
      </c>
    </row>
    <row r="374">
      <c r="A374" t="n">
        <v>1902</v>
      </c>
      <c r="B374" t="n">
        <v>11</v>
      </c>
      <c r="C374" s="18" t="n">
        <v>-0.035305</v>
      </c>
      <c r="D374" s="19">
        <f>1+C374</f>
        <v/>
      </c>
    </row>
    <row r="375">
      <c r="A375" t="n">
        <v>1902</v>
      </c>
      <c r="B375" t="n">
        <v>12</v>
      </c>
      <c r="C375" s="18" t="n">
        <v>-0.019721</v>
      </c>
      <c r="D375" s="19">
        <f>1+C375</f>
        <v/>
      </c>
    </row>
    <row r="376">
      <c r="A376" t="n">
        <v>1903</v>
      </c>
      <c r="B376" t="n">
        <v>1</v>
      </c>
      <c r="C376" s="18" t="n">
        <v>0.054365</v>
      </c>
      <c r="D376" s="19">
        <f>1+C376</f>
        <v/>
      </c>
    </row>
    <row r="377">
      <c r="A377" t="n">
        <v>1903</v>
      </c>
      <c r="B377" t="n">
        <v>2</v>
      </c>
      <c r="C377" s="18" t="n">
        <v>-0.002627</v>
      </c>
      <c r="D377" s="19">
        <f>1+C377</f>
        <v/>
      </c>
    </row>
    <row r="378">
      <c r="A378" t="n">
        <v>1903</v>
      </c>
      <c r="B378" t="n">
        <v>3</v>
      </c>
      <c r="C378" s="18" t="n">
        <v>-0.03592</v>
      </c>
      <c r="D378" s="19">
        <f>1+C378</f>
        <v/>
      </c>
    </row>
    <row r="379">
      <c r="A379" t="n">
        <v>1903</v>
      </c>
      <c r="B379" t="n">
        <v>4</v>
      </c>
      <c r="C379" s="18" t="n">
        <v>-0.037369</v>
      </c>
      <c r="D379" s="19">
        <f>1+C379</f>
        <v/>
      </c>
    </row>
    <row r="380">
      <c r="A380" t="n">
        <v>1903</v>
      </c>
      <c r="B380" t="n">
        <v>5</v>
      </c>
      <c r="C380" s="18" t="n">
        <v>-0.015717</v>
      </c>
      <c r="D380" s="19">
        <f>1+C380</f>
        <v/>
      </c>
    </row>
    <row r="381">
      <c r="A381" t="n">
        <v>1903</v>
      </c>
      <c r="B381" t="n">
        <v>6</v>
      </c>
      <c r="C381" s="18" t="n">
        <v>-0.051535</v>
      </c>
      <c r="D381" s="19">
        <f>1+C381</f>
        <v/>
      </c>
    </row>
    <row r="382">
      <c r="A382" t="n">
        <v>1903</v>
      </c>
      <c r="B382" t="n">
        <v>7</v>
      </c>
      <c r="C382" s="18" t="n">
        <v>-0.041995</v>
      </c>
      <c r="D382" s="19">
        <f>1+C382</f>
        <v/>
      </c>
    </row>
    <row r="383">
      <c r="A383" t="n">
        <v>1903</v>
      </c>
      <c r="B383" t="n">
        <v>8</v>
      </c>
      <c r="C383" s="18" t="n">
        <v>-0.02794</v>
      </c>
      <c r="D383" s="19">
        <f>1+C383</f>
        <v/>
      </c>
    </row>
    <row r="384">
      <c r="A384" t="n">
        <v>1903</v>
      </c>
      <c r="B384" t="n">
        <v>9</v>
      </c>
      <c r="C384" s="18" t="n">
        <v>-0.019796</v>
      </c>
      <c r="D384" s="19">
        <f>1+C384</f>
        <v/>
      </c>
    </row>
    <row r="385">
      <c r="A385" t="n">
        <v>1903</v>
      </c>
      <c r="B385" t="n">
        <v>10</v>
      </c>
      <c r="C385" s="18" t="n">
        <v>-0.027992</v>
      </c>
      <c r="D385" s="19">
        <f>1+C385</f>
        <v/>
      </c>
    </row>
    <row r="386">
      <c r="A386" t="n">
        <v>1903</v>
      </c>
      <c r="B386" t="n">
        <v>11</v>
      </c>
      <c r="C386" s="18" t="n">
        <v>0.007830999999999999</v>
      </c>
      <c r="D386" s="19">
        <f>1+C386</f>
        <v/>
      </c>
    </row>
    <row r="387">
      <c r="A387" t="n">
        <v>1903</v>
      </c>
      <c r="B387" t="n">
        <v>12</v>
      </c>
      <c r="C387" s="18" t="n">
        <v>0.050823</v>
      </c>
      <c r="D387" s="19">
        <f>1+C387</f>
        <v/>
      </c>
    </row>
    <row r="388">
      <c r="A388" t="n">
        <v>1904</v>
      </c>
      <c r="B388" t="n">
        <v>1</v>
      </c>
      <c r="C388" s="18" t="n">
        <v>0.02114</v>
      </c>
      <c r="D388" s="19">
        <f>1+C388</f>
        <v/>
      </c>
    </row>
    <row r="389">
      <c r="A389" t="n">
        <v>1904</v>
      </c>
      <c r="B389" t="n">
        <v>2</v>
      </c>
      <c r="C389" s="18" t="n">
        <v>-0.022663</v>
      </c>
      <c r="D389" s="19">
        <f>1+C389</f>
        <v/>
      </c>
    </row>
    <row r="390">
      <c r="A390" t="n">
        <v>1904</v>
      </c>
      <c r="B390" t="n">
        <v>3</v>
      </c>
      <c r="C390" s="18" t="n">
        <v>0.001282</v>
      </c>
      <c r="D390" s="19">
        <f>1+C390</f>
        <v/>
      </c>
    </row>
    <row r="391">
      <c r="A391" t="n">
        <v>1904</v>
      </c>
      <c r="B391" t="n">
        <v>4</v>
      </c>
      <c r="C391" s="18" t="n">
        <v>0.029021</v>
      </c>
      <c r="D391" s="19">
        <f>1+C391</f>
        <v/>
      </c>
    </row>
    <row r="392">
      <c r="A392" t="n">
        <v>1904</v>
      </c>
      <c r="B392" t="n">
        <v>5</v>
      </c>
      <c r="C392" s="18" t="n">
        <v>-0.016901</v>
      </c>
      <c r="D392" s="19">
        <f>1+C392</f>
        <v/>
      </c>
    </row>
    <row r="393">
      <c r="A393" t="n">
        <v>1904</v>
      </c>
      <c r="B393" t="n">
        <v>6</v>
      </c>
      <c r="C393" s="18" t="n">
        <v>0.005769</v>
      </c>
      <c r="D393" s="19">
        <f>1+C393</f>
        <v/>
      </c>
    </row>
    <row r="394">
      <c r="A394" t="n">
        <v>1904</v>
      </c>
      <c r="B394" t="n">
        <v>7</v>
      </c>
      <c r="C394" s="18" t="n">
        <v>0.045657</v>
      </c>
      <c r="D394" s="19">
        <f>1+C394</f>
        <v/>
      </c>
    </row>
    <row r="395">
      <c r="A395" t="n">
        <v>1904</v>
      </c>
      <c r="B395" t="n">
        <v>8</v>
      </c>
      <c r="C395" s="18" t="n">
        <v>0.037897</v>
      </c>
      <c r="D395" s="19">
        <f>1+C395</f>
        <v/>
      </c>
    </row>
    <row r="396">
      <c r="A396" t="n">
        <v>1904</v>
      </c>
      <c r="B396" t="n">
        <v>9</v>
      </c>
      <c r="C396" s="18" t="n">
        <v>0.048027</v>
      </c>
      <c r="D396" s="19">
        <f>1+C396</f>
        <v/>
      </c>
    </row>
    <row r="397">
      <c r="A397" t="n">
        <v>1904</v>
      </c>
      <c r="B397" t="n">
        <v>10</v>
      </c>
      <c r="C397" s="18" t="n">
        <v>0.062349</v>
      </c>
      <c r="D397" s="19">
        <f>1+C397</f>
        <v/>
      </c>
    </row>
    <row r="398">
      <c r="A398" t="n">
        <v>1904</v>
      </c>
      <c r="B398" t="n">
        <v>11</v>
      </c>
      <c r="C398" s="18" t="n">
        <v>0.057562</v>
      </c>
      <c r="D398" s="19">
        <f>1+C398</f>
        <v/>
      </c>
    </row>
    <row r="399">
      <c r="A399" t="n">
        <v>1904</v>
      </c>
      <c r="B399" t="n">
        <v>12</v>
      </c>
      <c r="C399" s="18" t="n">
        <v>0.012954</v>
      </c>
      <c r="D399" s="19">
        <f>1+C399</f>
        <v/>
      </c>
    </row>
    <row r="400">
      <c r="A400" t="n">
        <v>1905</v>
      </c>
      <c r="B400" t="n">
        <v>1</v>
      </c>
      <c r="C400" s="18" t="n">
        <v>0.024967</v>
      </c>
      <c r="D400" s="19">
        <f>1+C400</f>
        <v/>
      </c>
    </row>
    <row r="401">
      <c r="A401" t="n">
        <v>1905</v>
      </c>
      <c r="B401" t="n">
        <v>2</v>
      </c>
      <c r="C401" s="18" t="n">
        <v>0.046988</v>
      </c>
      <c r="D401" s="19">
        <f>1+C401</f>
        <v/>
      </c>
    </row>
    <row r="402">
      <c r="A402" t="n">
        <v>1905</v>
      </c>
      <c r="B402" t="n">
        <v>3</v>
      </c>
      <c r="C402" s="18" t="n">
        <v>0.031392</v>
      </c>
      <c r="D402" s="19">
        <f>1+C402</f>
        <v/>
      </c>
    </row>
    <row r="403">
      <c r="A403" t="n">
        <v>1905</v>
      </c>
      <c r="B403" t="n">
        <v>4</v>
      </c>
      <c r="C403" s="18" t="n">
        <v>-0.009238</v>
      </c>
      <c r="D403" s="19">
        <f>1+C403</f>
        <v/>
      </c>
    </row>
    <row r="404">
      <c r="A404" t="n">
        <v>1905</v>
      </c>
      <c r="B404" t="n">
        <v>5</v>
      </c>
      <c r="C404" s="18" t="n">
        <v>-0.04625</v>
      </c>
      <c r="D404" s="19">
        <f>1+C404</f>
        <v/>
      </c>
    </row>
    <row r="405">
      <c r="A405" t="n">
        <v>1905</v>
      </c>
      <c r="B405" t="n">
        <v>6</v>
      </c>
      <c r="C405" s="18" t="n">
        <v>0.014902</v>
      </c>
      <c r="D405" s="19">
        <f>1+C405</f>
        <v/>
      </c>
    </row>
    <row r="406">
      <c r="A406" t="n">
        <v>1905</v>
      </c>
      <c r="B406" t="n">
        <v>7</v>
      </c>
      <c r="C406" s="18" t="n">
        <v>0.034513</v>
      </c>
      <c r="D406" s="19">
        <f>1+C406</f>
        <v/>
      </c>
    </row>
    <row r="407">
      <c r="A407" t="n">
        <v>1905</v>
      </c>
      <c r="B407" t="n">
        <v>8</v>
      </c>
      <c r="C407" s="18" t="n">
        <v>0.040241</v>
      </c>
      <c r="D407" s="19">
        <f>1+C407</f>
        <v/>
      </c>
    </row>
    <row r="408">
      <c r="A408" t="n">
        <v>1905</v>
      </c>
      <c r="B408" t="n">
        <v>9</v>
      </c>
      <c r="C408" s="18" t="n">
        <v>0.006205</v>
      </c>
      <c r="D408" s="19">
        <f>1+C408</f>
        <v/>
      </c>
    </row>
    <row r="409">
      <c r="A409" t="n">
        <v>1905</v>
      </c>
      <c r="B409" t="n">
        <v>10</v>
      </c>
      <c r="C409" s="18" t="n">
        <v>0.017034</v>
      </c>
      <c r="D409" s="19">
        <f>1+C409</f>
        <v/>
      </c>
    </row>
    <row r="410">
      <c r="A410" t="n">
        <v>1905</v>
      </c>
      <c r="B410" t="n">
        <v>11</v>
      </c>
      <c r="C410" s="18" t="n">
        <v>-0.002419</v>
      </c>
      <c r="D410" s="19">
        <f>1+C410</f>
        <v/>
      </c>
    </row>
    <row r="411">
      <c r="A411" t="n">
        <v>1905</v>
      </c>
      <c r="B411" t="n">
        <v>12</v>
      </c>
      <c r="C411" s="18" t="n">
        <v>0.027658</v>
      </c>
      <c r="D411" s="19">
        <f>1+C411</f>
        <v/>
      </c>
    </row>
    <row r="412">
      <c r="A412" t="n">
        <v>1906</v>
      </c>
      <c r="B412" t="n">
        <v>1</v>
      </c>
      <c r="C412" s="18" t="n">
        <v>0.037524</v>
      </c>
      <c r="D412" s="19">
        <f>1+C412</f>
        <v/>
      </c>
    </row>
    <row r="413">
      <c r="A413" t="n">
        <v>1906</v>
      </c>
      <c r="B413" t="n">
        <v>2</v>
      </c>
      <c r="C413" s="18" t="n">
        <v>-0.004207</v>
      </c>
      <c r="D413" s="19">
        <f>1+C413</f>
        <v/>
      </c>
    </row>
    <row r="414">
      <c r="A414" t="n">
        <v>1906</v>
      </c>
      <c r="B414" t="n">
        <v>3</v>
      </c>
      <c r="C414" s="18" t="n">
        <v>-0.021535</v>
      </c>
      <c r="D414" s="19">
        <f>1+C414</f>
        <v/>
      </c>
    </row>
    <row r="415">
      <c r="A415" t="n">
        <v>1906</v>
      </c>
      <c r="B415" t="n">
        <v>4</v>
      </c>
      <c r="C415" s="18" t="n">
        <v>-0.010519</v>
      </c>
      <c r="D415" s="19">
        <f>1+C415</f>
        <v/>
      </c>
    </row>
    <row r="416">
      <c r="A416" t="n">
        <v>1906</v>
      </c>
      <c r="B416" t="n">
        <v>5</v>
      </c>
      <c r="C416" s="18" t="n">
        <v>-0.023337</v>
      </c>
      <c r="D416" s="19">
        <f>1+C416</f>
        <v/>
      </c>
    </row>
    <row r="417">
      <c r="A417" t="n">
        <v>1906</v>
      </c>
      <c r="B417" t="n">
        <v>6</v>
      </c>
      <c r="C417" s="18" t="n">
        <v>0.016385</v>
      </c>
      <c r="D417" s="19">
        <f>1+C417</f>
        <v/>
      </c>
    </row>
    <row r="418">
      <c r="A418" t="n">
        <v>1906</v>
      </c>
      <c r="B418" t="n">
        <v>7</v>
      </c>
      <c r="C418" s="18" t="n">
        <v>-0.022484</v>
      </c>
      <c r="D418" s="19">
        <f>1+C418</f>
        <v/>
      </c>
    </row>
    <row r="419">
      <c r="A419" t="n">
        <v>1906</v>
      </c>
      <c r="B419" t="n">
        <v>8</v>
      </c>
      <c r="C419" s="18" t="n">
        <v>0.077416</v>
      </c>
      <c r="D419" s="19">
        <f>1+C419</f>
        <v/>
      </c>
    </row>
    <row r="420">
      <c r="A420" t="n">
        <v>1906</v>
      </c>
      <c r="B420" t="n">
        <v>9</v>
      </c>
      <c r="C420" s="18" t="n">
        <v>0.034108</v>
      </c>
      <c r="D420" s="19">
        <f>1+C420</f>
        <v/>
      </c>
    </row>
    <row r="421">
      <c r="A421" t="n">
        <v>1906</v>
      </c>
      <c r="B421" t="n">
        <v>10</v>
      </c>
      <c r="C421" s="18" t="n">
        <v>-0.026684</v>
      </c>
      <c r="D421" s="19">
        <f>1+C421</f>
        <v/>
      </c>
    </row>
    <row r="422">
      <c r="A422" t="n">
        <v>1906</v>
      </c>
      <c r="B422" t="n">
        <v>11</v>
      </c>
      <c r="C422" s="18" t="n">
        <v>0.023931</v>
      </c>
      <c r="D422" s="19">
        <f>1+C422</f>
        <v/>
      </c>
    </row>
    <row r="423">
      <c r="A423" t="n">
        <v>1906</v>
      </c>
      <c r="B423" t="n">
        <v>12</v>
      </c>
      <c r="C423" s="18" t="n">
        <v>-0.005707</v>
      </c>
      <c r="D423" s="19">
        <f>1+C423</f>
        <v/>
      </c>
    </row>
    <row r="424">
      <c r="A424" t="n">
        <v>1907</v>
      </c>
      <c r="B424" t="n">
        <v>1</v>
      </c>
      <c r="C424" s="18" t="n">
        <v>-0.02504</v>
      </c>
      <c r="D424" s="19">
        <f>1+C424</f>
        <v/>
      </c>
    </row>
    <row r="425">
      <c r="A425" t="n">
        <v>1907</v>
      </c>
      <c r="B425" t="n">
        <v>2</v>
      </c>
      <c r="C425" s="18" t="n">
        <v>-0.027836</v>
      </c>
      <c r="D425" s="19">
        <f>1+C425</f>
        <v/>
      </c>
    </row>
    <row r="426">
      <c r="A426" t="n">
        <v>1907</v>
      </c>
      <c r="B426" t="n">
        <v>3</v>
      </c>
      <c r="C426" s="18" t="n">
        <v>-0.094582</v>
      </c>
      <c r="D426" s="19">
        <f>1+C426</f>
        <v/>
      </c>
    </row>
    <row r="427">
      <c r="A427" t="n">
        <v>1907</v>
      </c>
      <c r="B427" t="n">
        <v>4</v>
      </c>
      <c r="C427" s="18" t="n">
        <v>0.008914999999999999</v>
      </c>
      <c r="D427" s="19">
        <f>1+C427</f>
        <v/>
      </c>
    </row>
    <row r="428">
      <c r="A428" t="n">
        <v>1907</v>
      </c>
      <c r="B428" t="n">
        <v>5</v>
      </c>
      <c r="C428" s="18" t="n">
        <v>-0.030426</v>
      </c>
      <c r="D428" s="19">
        <f>1+C428</f>
        <v/>
      </c>
    </row>
    <row r="429">
      <c r="A429" t="n">
        <v>1907</v>
      </c>
      <c r="B429" t="n">
        <v>6</v>
      </c>
      <c r="C429" s="18" t="n">
        <v>-0.027778</v>
      </c>
      <c r="D429" s="19">
        <f>1+C429</f>
        <v/>
      </c>
    </row>
    <row r="430">
      <c r="A430" t="n">
        <v>1907</v>
      </c>
      <c r="B430" t="n">
        <v>7</v>
      </c>
      <c r="C430" s="18" t="n">
        <v>0.042765</v>
      </c>
      <c r="D430" s="19">
        <f>1+C430</f>
        <v/>
      </c>
    </row>
    <row r="431">
      <c r="A431" t="n">
        <v>1907</v>
      </c>
      <c r="B431" t="n">
        <v>8</v>
      </c>
      <c r="C431" s="18" t="n">
        <v>-0.07056999999999999</v>
      </c>
      <c r="D431" s="19">
        <f>1+C431</f>
        <v/>
      </c>
    </row>
    <row r="432">
      <c r="A432" t="n">
        <v>1907</v>
      </c>
      <c r="B432" t="n">
        <v>9</v>
      </c>
      <c r="C432" s="18" t="n">
        <v>-0.005865</v>
      </c>
      <c r="D432" s="19">
        <f>1+C432</f>
        <v/>
      </c>
    </row>
    <row r="433">
      <c r="A433" t="n">
        <v>1907</v>
      </c>
      <c r="B433" t="n">
        <v>10</v>
      </c>
      <c r="C433" s="18" t="n">
        <v>-0.103878</v>
      </c>
      <c r="D433" s="19">
        <f>1+C433</f>
        <v/>
      </c>
    </row>
    <row r="434">
      <c r="A434" t="n">
        <v>1907</v>
      </c>
      <c r="B434" t="n">
        <v>11</v>
      </c>
      <c r="C434" s="18" t="n">
        <v>-0.053254</v>
      </c>
      <c r="D434" s="19">
        <f>1+C434</f>
        <v/>
      </c>
    </row>
    <row r="435">
      <c r="A435" t="n">
        <v>1907</v>
      </c>
      <c r="B435" t="n">
        <v>12</v>
      </c>
      <c r="C435" s="18" t="n">
        <v>0.057067</v>
      </c>
      <c r="D435" s="19">
        <f>1+C435</f>
        <v/>
      </c>
    </row>
    <row r="436">
      <c r="A436" t="n">
        <v>1908</v>
      </c>
      <c r="B436" t="n">
        <v>1</v>
      </c>
      <c r="C436" s="18" t="n">
        <v>0.048157</v>
      </c>
      <c r="D436" s="19">
        <f>1+C436</f>
        <v/>
      </c>
    </row>
    <row r="437">
      <c r="A437" t="n">
        <v>1908</v>
      </c>
      <c r="B437" t="n">
        <v>2</v>
      </c>
      <c r="C437" s="18" t="n">
        <v>-0.031225</v>
      </c>
      <c r="D437" s="19">
        <f>1+C437</f>
        <v/>
      </c>
    </row>
    <row r="438">
      <c r="A438" t="n">
        <v>1908</v>
      </c>
      <c r="B438" t="n">
        <v>3</v>
      </c>
      <c r="C438" s="18" t="n">
        <v>0.046338</v>
      </c>
      <c r="D438" s="19">
        <f>1+C438</f>
        <v/>
      </c>
    </row>
    <row r="439">
      <c r="A439" t="n">
        <v>1908</v>
      </c>
      <c r="B439" t="n">
        <v>4</v>
      </c>
      <c r="C439" s="18" t="n">
        <v>0.059033</v>
      </c>
      <c r="D439" s="19">
        <f>1+C439</f>
        <v/>
      </c>
    </row>
    <row r="440">
      <c r="A440" t="n">
        <v>1908</v>
      </c>
      <c r="B440" t="n">
        <v>5</v>
      </c>
      <c r="C440" s="18" t="n">
        <v>0.05874</v>
      </c>
      <c r="D440" s="19">
        <f>1+C440</f>
        <v/>
      </c>
    </row>
    <row r="441">
      <c r="A441" t="n">
        <v>1908</v>
      </c>
      <c r="B441" t="n">
        <v>6</v>
      </c>
      <c r="C441" s="18" t="n">
        <v>0.005898</v>
      </c>
      <c r="D441" s="19">
        <f>1+C441</f>
        <v/>
      </c>
    </row>
    <row r="442">
      <c r="A442" t="n">
        <v>1908</v>
      </c>
      <c r="B442" t="n">
        <v>7</v>
      </c>
      <c r="C442" s="18" t="n">
        <v>0.041194</v>
      </c>
      <c r="D442" s="19">
        <f>1+C442</f>
        <v/>
      </c>
    </row>
    <row r="443">
      <c r="A443" t="n">
        <v>1908</v>
      </c>
      <c r="B443" t="n">
        <v>8</v>
      </c>
      <c r="C443" s="18" t="n">
        <v>0.047278</v>
      </c>
      <c r="D443" s="19">
        <f>1+C443</f>
        <v/>
      </c>
    </row>
    <row r="444">
      <c r="A444" t="n">
        <v>1908</v>
      </c>
      <c r="B444" t="n">
        <v>9</v>
      </c>
      <c r="C444" s="18" t="n">
        <v>-0.006759</v>
      </c>
      <c r="D444" s="19">
        <f>1+C444</f>
        <v/>
      </c>
    </row>
    <row r="445">
      <c r="A445" t="n">
        <v>1908</v>
      </c>
      <c r="B445" t="n">
        <v>10</v>
      </c>
      <c r="C445" s="18" t="n">
        <v>0.016388</v>
      </c>
      <c r="D445" s="19">
        <f>1+C445</f>
        <v/>
      </c>
    </row>
    <row r="446">
      <c r="A446" t="n">
        <v>1908</v>
      </c>
      <c r="B446" t="n">
        <v>11</v>
      </c>
      <c r="C446" s="18" t="n">
        <v>0.071779</v>
      </c>
      <c r="D446" s="19">
        <f>1+C446</f>
        <v/>
      </c>
    </row>
    <row r="447">
      <c r="A447" t="n">
        <v>1908</v>
      </c>
      <c r="B447" t="n">
        <v>12</v>
      </c>
      <c r="C447" s="18" t="n">
        <v>0.026425</v>
      </c>
      <c r="D447" s="19">
        <f>1+C447</f>
        <v/>
      </c>
    </row>
    <row r="448">
      <c r="A448" t="n">
        <v>1909</v>
      </c>
      <c r="B448" t="n">
        <v>1</v>
      </c>
      <c r="C448" s="18" t="n">
        <v>0.007044</v>
      </c>
      <c r="D448" s="19">
        <f>1+C448</f>
        <v/>
      </c>
    </row>
    <row r="449">
      <c r="A449" t="n">
        <v>1909</v>
      </c>
      <c r="B449" t="n">
        <v>2</v>
      </c>
      <c r="C449" s="18" t="n">
        <v>-0.024957</v>
      </c>
      <c r="D449" s="19">
        <f>1+C449</f>
        <v/>
      </c>
    </row>
    <row r="450">
      <c r="A450" t="n">
        <v>1909</v>
      </c>
      <c r="B450" t="n">
        <v>3</v>
      </c>
      <c r="C450" s="18" t="n">
        <v>0.017519</v>
      </c>
      <c r="D450" s="19">
        <f>1+C450</f>
        <v/>
      </c>
    </row>
    <row r="451">
      <c r="A451" t="n">
        <v>1909</v>
      </c>
      <c r="B451" t="n">
        <v>4</v>
      </c>
      <c r="C451" s="18" t="n">
        <v>0.048704</v>
      </c>
      <c r="D451" s="19">
        <f>1+C451</f>
        <v/>
      </c>
    </row>
    <row r="452">
      <c r="A452" t="n">
        <v>1909</v>
      </c>
      <c r="B452" t="n">
        <v>5</v>
      </c>
      <c r="C452" s="18" t="n">
        <v>0.036988</v>
      </c>
      <c r="D452" s="19">
        <f>1+C452</f>
        <v/>
      </c>
    </row>
    <row r="453">
      <c r="A453" t="n">
        <v>1909</v>
      </c>
      <c r="B453" t="n">
        <v>6</v>
      </c>
      <c r="C453" s="18" t="n">
        <v>0.021288</v>
      </c>
      <c r="D453" s="19">
        <f>1+C453</f>
        <v/>
      </c>
    </row>
    <row r="454">
      <c r="A454" t="n">
        <v>1909</v>
      </c>
      <c r="B454" t="n">
        <v>7</v>
      </c>
      <c r="C454" s="18" t="n">
        <v>0.017885</v>
      </c>
      <c r="D454" s="19">
        <f>1+C454</f>
        <v/>
      </c>
    </row>
    <row r="455">
      <c r="A455" t="n">
        <v>1909</v>
      </c>
      <c r="B455" t="n">
        <v>8</v>
      </c>
      <c r="C455" s="18" t="n">
        <v>0.027722</v>
      </c>
      <c r="D455" s="19">
        <f>1+C455</f>
        <v/>
      </c>
    </row>
    <row r="456">
      <c r="A456" t="n">
        <v>1909</v>
      </c>
      <c r="B456" t="n">
        <v>9</v>
      </c>
      <c r="C456" s="18" t="n">
        <v>0.004502</v>
      </c>
      <c r="D456" s="19">
        <f>1+C456</f>
        <v/>
      </c>
    </row>
    <row r="457">
      <c r="A457" t="n">
        <v>1909</v>
      </c>
      <c r="B457" t="n">
        <v>10</v>
      </c>
      <c r="C457" s="18" t="n">
        <v>0.007469</v>
      </c>
      <c r="D457" s="19">
        <f>1+C457</f>
        <v/>
      </c>
    </row>
    <row r="458">
      <c r="A458" t="n">
        <v>1909</v>
      </c>
      <c r="B458" t="n">
        <v>11</v>
      </c>
      <c r="C458" s="18" t="n">
        <v>-0.00133</v>
      </c>
      <c r="D458" s="19">
        <f>1+C458</f>
        <v/>
      </c>
    </row>
    <row r="459">
      <c r="A459" t="n">
        <v>1909</v>
      </c>
      <c r="B459" t="n">
        <v>12</v>
      </c>
      <c r="C459" s="18" t="n">
        <v>0.01539</v>
      </c>
      <c r="D459" s="19">
        <f>1+C459</f>
        <v/>
      </c>
    </row>
    <row r="460">
      <c r="A460" t="n">
        <v>1910</v>
      </c>
      <c r="B460" t="n">
        <v>1</v>
      </c>
      <c r="C460" s="18" t="n">
        <v>-0.017779</v>
      </c>
      <c r="D460" s="19">
        <f>1+C460</f>
        <v/>
      </c>
    </row>
    <row r="461">
      <c r="A461" t="n">
        <v>1910</v>
      </c>
      <c r="B461" t="n">
        <v>2</v>
      </c>
      <c r="C461" s="18" t="n">
        <v>-0.032035</v>
      </c>
      <c r="D461" s="19">
        <f>1+C461</f>
        <v/>
      </c>
    </row>
    <row r="462">
      <c r="A462" t="n">
        <v>1910</v>
      </c>
      <c r="B462" t="n">
        <v>3</v>
      </c>
      <c r="C462" s="18" t="n">
        <v>0.028528</v>
      </c>
      <c r="D462" s="19">
        <f>1+C462</f>
        <v/>
      </c>
    </row>
    <row r="463">
      <c r="A463" t="n">
        <v>1910</v>
      </c>
      <c r="B463" t="n">
        <v>4</v>
      </c>
      <c r="C463" s="18" t="n">
        <v>-0.020331</v>
      </c>
      <c r="D463" s="19">
        <f>1+C463</f>
        <v/>
      </c>
    </row>
    <row r="464">
      <c r="A464" t="n">
        <v>1910</v>
      </c>
      <c r="B464" t="n">
        <v>5</v>
      </c>
      <c r="C464" s="18" t="n">
        <v>-0.012581</v>
      </c>
      <c r="D464" s="19">
        <f>1+C464</f>
        <v/>
      </c>
    </row>
    <row r="465">
      <c r="A465" t="n">
        <v>1910</v>
      </c>
      <c r="B465" t="n">
        <v>6</v>
      </c>
      <c r="C465" s="18" t="n">
        <v>-0.044151</v>
      </c>
      <c r="D465" s="19">
        <f>1+C465</f>
        <v/>
      </c>
    </row>
    <row r="466">
      <c r="A466" t="n">
        <v>1910</v>
      </c>
      <c r="B466" t="n">
        <v>7</v>
      </c>
      <c r="C466" s="18" t="n">
        <v>-0.04636</v>
      </c>
      <c r="D466" s="19">
        <f>1+C466</f>
        <v/>
      </c>
    </row>
    <row r="467">
      <c r="A467" t="n">
        <v>1910</v>
      </c>
      <c r="B467" t="n">
        <v>8</v>
      </c>
      <c r="C467" s="18" t="n">
        <v>0.028742</v>
      </c>
      <c r="D467" s="19">
        <f>1+C467</f>
        <v/>
      </c>
    </row>
    <row r="468">
      <c r="A468" t="n">
        <v>1910</v>
      </c>
      <c r="B468" t="n">
        <v>9</v>
      </c>
      <c r="C468" s="18" t="n">
        <v>0.011135</v>
      </c>
      <c r="D468" s="19">
        <f>1+C468</f>
        <v/>
      </c>
    </row>
    <row r="469">
      <c r="A469" t="n">
        <v>1910</v>
      </c>
      <c r="B469" t="n">
        <v>10</v>
      </c>
      <c r="C469" s="18" t="n">
        <v>0.050365</v>
      </c>
      <c r="D469" s="19">
        <f>1+C469</f>
        <v/>
      </c>
    </row>
    <row r="470">
      <c r="A470" t="n">
        <v>1910</v>
      </c>
      <c r="B470" t="n">
        <v>11</v>
      </c>
      <c r="C470" s="18" t="n">
        <v>0.003107</v>
      </c>
      <c r="D470" s="19">
        <f>1+C470</f>
        <v/>
      </c>
    </row>
    <row r="471">
      <c r="A471" t="n">
        <v>1910</v>
      </c>
      <c r="B471" t="n">
        <v>12</v>
      </c>
      <c r="C471" s="18" t="n">
        <v>-0.02372</v>
      </c>
      <c r="D471" s="19">
        <f>1+C471</f>
        <v/>
      </c>
    </row>
    <row r="472">
      <c r="A472" t="n">
        <v>1911</v>
      </c>
      <c r="B472" t="n">
        <v>1</v>
      </c>
      <c r="C472" s="18" t="n">
        <v>0.028637</v>
      </c>
      <c r="D472" s="19">
        <f>1+C472</f>
        <v/>
      </c>
    </row>
    <row r="473">
      <c r="A473" t="n">
        <v>1911</v>
      </c>
      <c r="B473" t="n">
        <v>2</v>
      </c>
      <c r="C473" s="18" t="n">
        <v>0.021485</v>
      </c>
      <c r="D473" s="19">
        <f>1+C473</f>
        <v/>
      </c>
    </row>
    <row r="474">
      <c r="A474" t="n">
        <v>1911</v>
      </c>
      <c r="B474" t="n">
        <v>3</v>
      </c>
      <c r="C474" s="18" t="n">
        <v>-0.007511</v>
      </c>
      <c r="D474" s="19">
        <f>1+C474</f>
        <v/>
      </c>
    </row>
    <row r="475">
      <c r="A475" t="n">
        <v>1911</v>
      </c>
      <c r="B475" t="n">
        <v>4</v>
      </c>
      <c r="C475" s="18" t="n">
        <v>-8.899999999999999e-05</v>
      </c>
      <c r="D475" s="19">
        <f>1+C475</f>
        <v/>
      </c>
    </row>
    <row r="476">
      <c r="A476" t="n">
        <v>1911</v>
      </c>
      <c r="B476" t="n">
        <v>5</v>
      </c>
      <c r="C476" s="18" t="n">
        <v>0.025772</v>
      </c>
      <c r="D476" s="19">
        <f>1+C476</f>
        <v/>
      </c>
    </row>
    <row r="477">
      <c r="A477" t="n">
        <v>1911</v>
      </c>
      <c r="B477" t="n">
        <v>6</v>
      </c>
      <c r="C477" s="18" t="n">
        <v>0.024174</v>
      </c>
      <c r="D477" s="19">
        <f>1+C477</f>
        <v/>
      </c>
    </row>
    <row r="478">
      <c r="A478" t="n">
        <v>1911</v>
      </c>
      <c r="B478" t="n">
        <v>7</v>
      </c>
      <c r="C478" s="18" t="n">
        <v>-8.6e-05</v>
      </c>
      <c r="D478" s="19">
        <f>1+C478</f>
        <v/>
      </c>
    </row>
    <row r="479">
      <c r="A479" t="n">
        <v>1911</v>
      </c>
      <c r="B479" t="n">
        <v>8</v>
      </c>
      <c r="C479" s="18" t="n">
        <v>-0.0437</v>
      </c>
      <c r="D479" s="19">
        <f>1+C479</f>
        <v/>
      </c>
    </row>
    <row r="480">
      <c r="A480" t="n">
        <v>1911</v>
      </c>
      <c r="B480" t="n">
        <v>9</v>
      </c>
      <c r="C480" s="18" t="n">
        <v>-0.050254</v>
      </c>
      <c r="D480" s="19">
        <f>1+C480</f>
        <v/>
      </c>
    </row>
    <row r="481">
      <c r="A481" t="n">
        <v>1911</v>
      </c>
      <c r="B481" t="n">
        <v>10</v>
      </c>
      <c r="C481" s="18" t="n">
        <v>0.010285</v>
      </c>
      <c r="D481" s="19">
        <f>1+C481</f>
        <v/>
      </c>
    </row>
    <row r="482">
      <c r="A482" t="n">
        <v>1911</v>
      </c>
      <c r="B482" t="n">
        <v>11</v>
      </c>
      <c r="C482" s="18" t="n">
        <v>0.044629</v>
      </c>
      <c r="D482" s="19">
        <f>1+C482</f>
        <v/>
      </c>
    </row>
    <row r="483">
      <c r="A483" t="n">
        <v>1911</v>
      </c>
      <c r="B483" t="n">
        <v>12</v>
      </c>
      <c r="C483" s="18" t="n">
        <v>0.008728</v>
      </c>
      <c r="D483" s="19">
        <f>1+C483</f>
        <v/>
      </c>
    </row>
    <row r="484">
      <c r="A484" t="n">
        <v>1912</v>
      </c>
      <c r="B484" t="n">
        <v>1</v>
      </c>
      <c r="C484" s="18" t="n">
        <v>0.005404</v>
      </c>
      <c r="D484" s="19">
        <f>1+C484</f>
        <v/>
      </c>
    </row>
    <row r="485">
      <c r="A485" t="n">
        <v>1912</v>
      </c>
      <c r="B485" t="n">
        <v>2</v>
      </c>
      <c r="C485" s="18" t="n">
        <v>-0.004462</v>
      </c>
      <c r="D485" s="19">
        <f>1+C485</f>
        <v/>
      </c>
    </row>
    <row r="486">
      <c r="A486" t="n">
        <v>1912</v>
      </c>
      <c r="B486" t="n">
        <v>3</v>
      </c>
      <c r="C486" s="18" t="n">
        <v>0.033117</v>
      </c>
      <c r="D486" s="19">
        <f>1+C486</f>
        <v/>
      </c>
    </row>
    <row r="487">
      <c r="A487" t="n">
        <v>1912</v>
      </c>
      <c r="B487" t="n">
        <v>4</v>
      </c>
      <c r="C487" s="18" t="n">
        <v>0.035424</v>
      </c>
      <c r="D487" s="19">
        <f>1+C487</f>
        <v/>
      </c>
    </row>
    <row r="488">
      <c r="A488" t="n">
        <v>1912</v>
      </c>
      <c r="B488" t="n">
        <v>5</v>
      </c>
      <c r="C488" s="18" t="n">
        <v>0.003078</v>
      </c>
      <c r="D488" s="19">
        <f>1+C488</f>
        <v/>
      </c>
    </row>
    <row r="489">
      <c r="A489" t="n">
        <v>1912</v>
      </c>
      <c r="B489" t="n">
        <v>6</v>
      </c>
      <c r="C489" s="18" t="n">
        <v>0.004132</v>
      </c>
      <c r="D489" s="19">
        <f>1+C489</f>
        <v/>
      </c>
    </row>
    <row r="490">
      <c r="A490" t="n">
        <v>1912</v>
      </c>
      <c r="B490" t="n">
        <v>7</v>
      </c>
      <c r="C490" s="18" t="n">
        <v>0.005183</v>
      </c>
      <c r="D490" s="19">
        <f>1+C490</f>
        <v/>
      </c>
    </row>
    <row r="491">
      <c r="A491" t="n">
        <v>1912</v>
      </c>
      <c r="B491" t="n">
        <v>8</v>
      </c>
      <c r="C491" s="18" t="n">
        <v>0.027083</v>
      </c>
      <c r="D491" s="19">
        <f>1+C491</f>
        <v/>
      </c>
    </row>
    <row r="492">
      <c r="A492" t="n">
        <v>1912</v>
      </c>
      <c r="B492" t="n">
        <v>9</v>
      </c>
      <c r="C492" s="18" t="n">
        <v>0.009153</v>
      </c>
      <c r="D492" s="19">
        <f>1+C492</f>
        <v/>
      </c>
    </row>
    <row r="493">
      <c r="A493" t="n">
        <v>1912</v>
      </c>
      <c r="B493" t="n">
        <v>10</v>
      </c>
      <c r="C493" s="18" t="n">
        <v>0.002014</v>
      </c>
      <c r="D493" s="19">
        <f>1+C493</f>
        <v/>
      </c>
    </row>
    <row r="494">
      <c r="A494" t="n">
        <v>1912</v>
      </c>
      <c r="B494" t="n">
        <v>11</v>
      </c>
      <c r="C494" s="18" t="n">
        <v>-0.007121</v>
      </c>
      <c r="D494" s="19">
        <f>1+C494</f>
        <v/>
      </c>
    </row>
    <row r="495">
      <c r="A495" t="n">
        <v>1912</v>
      </c>
      <c r="B495" t="n">
        <v>12</v>
      </c>
      <c r="C495" s="18" t="n">
        <v>-0.03186</v>
      </c>
      <c r="D495" s="19">
        <f>1+C495</f>
        <v/>
      </c>
    </row>
    <row r="496">
      <c r="A496" t="n">
        <v>1913</v>
      </c>
      <c r="B496" t="n">
        <v>1</v>
      </c>
      <c r="C496" s="18" t="n">
        <v>-0.004264</v>
      </c>
      <c r="D496" s="19">
        <f>1+C496</f>
        <v/>
      </c>
    </row>
    <row r="497">
      <c r="A497" t="n">
        <v>1913</v>
      </c>
      <c r="B497" t="n">
        <v>2</v>
      </c>
      <c r="C497" s="18" t="n">
        <v>-0.031183</v>
      </c>
      <c r="D497" s="19">
        <f>1+C497</f>
        <v/>
      </c>
    </row>
    <row r="498">
      <c r="A498" t="n">
        <v>1913</v>
      </c>
      <c r="B498" t="n">
        <v>3</v>
      </c>
      <c r="C498" s="18" t="n">
        <v>-0.014493</v>
      </c>
      <c r="D498" s="19">
        <f>1+C498</f>
        <v/>
      </c>
    </row>
    <row r="499">
      <c r="A499" t="n">
        <v>1913</v>
      </c>
      <c r="B499" t="n">
        <v>4</v>
      </c>
      <c r="C499" s="18" t="n">
        <v>0.003409</v>
      </c>
      <c r="D499" s="19">
        <f>1+C499</f>
        <v/>
      </c>
    </row>
    <row r="500">
      <c r="A500" t="n">
        <v>1913</v>
      </c>
      <c r="B500" t="n">
        <v>5</v>
      </c>
      <c r="C500" s="18" t="n">
        <v>-0.022753</v>
      </c>
      <c r="D500" s="19">
        <f>1+C500</f>
        <v/>
      </c>
    </row>
    <row r="501">
      <c r="A501" t="n">
        <v>1913</v>
      </c>
      <c r="B501" t="n">
        <v>6</v>
      </c>
      <c r="C501" s="18" t="n">
        <v>-0.045614</v>
      </c>
      <c r="D501" s="19">
        <f>1+C501</f>
        <v/>
      </c>
    </row>
    <row r="502">
      <c r="A502" t="n">
        <v>1913</v>
      </c>
      <c r="B502" t="n">
        <v>7</v>
      </c>
      <c r="C502" s="18" t="n">
        <v>0.018473</v>
      </c>
      <c r="D502" s="19">
        <f>1+C502</f>
        <v/>
      </c>
    </row>
    <row r="503">
      <c r="A503" t="n">
        <v>1913</v>
      </c>
      <c r="B503" t="n">
        <v>8</v>
      </c>
      <c r="C503" s="18" t="n">
        <v>0.031592</v>
      </c>
      <c r="D503" s="19">
        <f>1+C503</f>
        <v/>
      </c>
    </row>
    <row r="504">
      <c r="A504" t="n">
        <v>1913</v>
      </c>
      <c r="B504" t="n">
        <v>9</v>
      </c>
      <c r="C504" s="18" t="n">
        <v>0.014201</v>
      </c>
      <c r="D504" s="19">
        <f>1+C504</f>
        <v/>
      </c>
    </row>
    <row r="505">
      <c r="A505" t="n">
        <v>1913</v>
      </c>
      <c r="B505" t="n">
        <v>10</v>
      </c>
      <c r="C505" s="18" t="n">
        <v>-0.026964</v>
      </c>
      <c r="D505" s="19">
        <f>1+C505</f>
        <v/>
      </c>
    </row>
    <row r="506">
      <c r="A506" t="n">
        <v>1913</v>
      </c>
      <c r="B506" t="n">
        <v>11</v>
      </c>
      <c r="C506" s="18" t="n">
        <v>-0.020581</v>
      </c>
      <c r="D506" s="19">
        <f>1+C506</f>
        <v/>
      </c>
    </row>
    <row r="507">
      <c r="A507" t="n">
        <v>1913</v>
      </c>
      <c r="B507" t="n">
        <v>12</v>
      </c>
      <c r="C507" s="18" t="n">
        <v>0.003727</v>
      </c>
      <c r="D507" s="19">
        <f>1+C507</f>
        <v/>
      </c>
    </row>
    <row r="508">
      <c r="A508" t="n">
        <v>1914</v>
      </c>
      <c r="B508" t="n">
        <v>1</v>
      </c>
      <c r="C508" s="18" t="n">
        <v>0.045968</v>
      </c>
      <c r="D508" s="19">
        <f>1+C508</f>
        <v/>
      </c>
    </row>
    <row r="509">
      <c r="A509" t="n">
        <v>1914</v>
      </c>
      <c r="B509" t="n">
        <v>2</v>
      </c>
      <c r="C509" s="18" t="n">
        <v>0.017822</v>
      </c>
      <c r="D509" s="19">
        <f>1+C509</f>
        <v/>
      </c>
    </row>
    <row r="510">
      <c r="A510" t="n">
        <v>1914</v>
      </c>
      <c r="B510" t="n">
        <v>3</v>
      </c>
      <c r="C510" s="18" t="n">
        <v>-0.014298</v>
      </c>
      <c r="D510" s="19">
        <f>1+C510</f>
        <v/>
      </c>
    </row>
    <row r="511">
      <c r="A511" t="n">
        <v>1914</v>
      </c>
      <c r="B511" t="n">
        <v>4</v>
      </c>
      <c r="C511" s="18" t="n">
        <v>-0.019431</v>
      </c>
      <c r="D511" s="19">
        <f>1+C511</f>
        <v/>
      </c>
    </row>
    <row r="512">
      <c r="A512" t="n">
        <v>1914</v>
      </c>
      <c r="B512" t="n">
        <v>5</v>
      </c>
      <c r="C512" s="18" t="n">
        <v>0.010827</v>
      </c>
      <c r="D512" s="19">
        <f>1+C512</f>
        <v/>
      </c>
    </row>
    <row r="513">
      <c r="A513" t="n">
        <v>1914</v>
      </c>
      <c r="B513" t="n">
        <v>6</v>
      </c>
      <c r="C513" s="18" t="n">
        <v>-0.000306</v>
      </c>
      <c r="D513" s="19">
        <f>1+C513</f>
        <v/>
      </c>
    </row>
    <row r="514">
      <c r="A514" t="n">
        <v>1914</v>
      </c>
      <c r="B514" t="n">
        <v>7</v>
      </c>
      <c r="C514" s="18" t="n">
        <v>-0.050789</v>
      </c>
      <c r="D514" s="19">
        <f>1+C514</f>
        <v/>
      </c>
    </row>
    <row r="515">
      <c r="A515" t="n">
        <v>1914</v>
      </c>
      <c r="B515" t="n">
        <v>8</v>
      </c>
      <c r="C515" s="18" t="n">
        <v>0.004774</v>
      </c>
      <c r="D515" s="19">
        <f>1+C515</f>
        <v/>
      </c>
    </row>
    <row r="516">
      <c r="A516" t="n">
        <v>1914</v>
      </c>
      <c r="B516" t="n">
        <v>9</v>
      </c>
      <c r="C516" s="18" t="n">
        <v>0.00472</v>
      </c>
      <c r="D516" s="19">
        <f>1+C516</f>
        <v/>
      </c>
    </row>
    <row r="517">
      <c r="A517" t="n">
        <v>1914</v>
      </c>
      <c r="B517" t="n">
        <v>10</v>
      </c>
      <c r="C517" s="18" t="n">
        <v>0.004666</v>
      </c>
      <c r="D517" s="19">
        <f>1+C517</f>
        <v/>
      </c>
    </row>
    <row r="518">
      <c r="A518" t="n">
        <v>1914</v>
      </c>
      <c r="B518" t="n">
        <v>11</v>
      </c>
      <c r="C518" s="18" t="n">
        <v>0.004612</v>
      </c>
      <c r="D518" s="19">
        <f>1+C518</f>
        <v/>
      </c>
    </row>
    <row r="519">
      <c r="A519" t="n">
        <v>1914</v>
      </c>
      <c r="B519" t="n">
        <v>12</v>
      </c>
      <c r="C519" s="18" t="n">
        <v>-0.038411</v>
      </c>
      <c r="D519" s="19">
        <f>1+C519</f>
        <v/>
      </c>
    </row>
    <row r="520">
      <c r="A520" t="n">
        <v>1915</v>
      </c>
      <c r="B520" t="n">
        <v>1</v>
      </c>
      <c r="C520" s="18" t="n">
        <v>0.022458</v>
      </c>
      <c r="D520" s="19">
        <f>1+C520</f>
        <v/>
      </c>
    </row>
    <row r="521">
      <c r="A521" t="n">
        <v>1915</v>
      </c>
      <c r="B521" t="n">
        <v>2</v>
      </c>
      <c r="C521" s="18" t="n">
        <v>-0.008671</v>
      </c>
      <c r="D521" s="19">
        <f>1+C521</f>
        <v/>
      </c>
    </row>
    <row r="522">
      <c r="A522" t="n">
        <v>1915</v>
      </c>
      <c r="B522" t="n">
        <v>3</v>
      </c>
      <c r="C522" s="18" t="n">
        <v>0.030516</v>
      </c>
      <c r="D522" s="19">
        <f>1+C522</f>
        <v/>
      </c>
    </row>
    <row r="523">
      <c r="A523" t="n">
        <v>1915</v>
      </c>
      <c r="B523" t="n">
        <v>4</v>
      </c>
      <c r="C523" s="18" t="n">
        <v>0.079957</v>
      </c>
      <c r="D523" s="19">
        <f>1+C523</f>
        <v/>
      </c>
    </row>
    <row r="524">
      <c r="A524" t="n">
        <v>1915</v>
      </c>
      <c r="B524" t="n">
        <v>5</v>
      </c>
      <c r="C524" s="18" t="n">
        <v>-0.018999</v>
      </c>
      <c r="D524" s="19">
        <f>1+C524</f>
        <v/>
      </c>
    </row>
    <row r="525">
      <c r="A525" t="n">
        <v>1915</v>
      </c>
      <c r="B525" t="n">
        <v>6</v>
      </c>
      <c r="C525" s="18" t="n">
        <v>0.015776</v>
      </c>
      <c r="D525" s="19">
        <f>1+C525</f>
        <v/>
      </c>
    </row>
    <row r="526">
      <c r="A526" t="n">
        <v>1915</v>
      </c>
      <c r="B526" t="n">
        <v>7</v>
      </c>
      <c r="C526" s="18" t="n">
        <v>0.000682</v>
      </c>
      <c r="D526" s="19">
        <f>1+C526</f>
        <v/>
      </c>
    </row>
    <row r="527">
      <c r="A527" t="n">
        <v>1915</v>
      </c>
      <c r="B527" t="n">
        <v>8</v>
      </c>
      <c r="C527" s="18" t="n">
        <v>0.046886</v>
      </c>
      <c r="D527" s="19">
        <f>1+C527</f>
        <v/>
      </c>
    </row>
    <row r="528">
      <c r="A528" t="n">
        <v>1915</v>
      </c>
      <c r="B528" t="n">
        <v>9</v>
      </c>
      <c r="C528" s="18" t="n">
        <v>0.041392</v>
      </c>
      <c r="D528" s="19">
        <f>1+C528</f>
        <v/>
      </c>
    </row>
    <row r="529">
      <c r="A529" t="n">
        <v>1915</v>
      </c>
      <c r="B529" t="n">
        <v>10</v>
      </c>
      <c r="C529" s="18" t="n">
        <v>0.059549</v>
      </c>
      <c r="D529" s="19">
        <f>1+C529</f>
        <v/>
      </c>
    </row>
    <row r="530">
      <c r="A530" t="n">
        <v>1915</v>
      </c>
      <c r="B530" t="n">
        <v>11</v>
      </c>
      <c r="C530" s="18" t="n">
        <v>0.038924</v>
      </c>
      <c r="D530" s="19">
        <f>1+C530</f>
        <v/>
      </c>
    </row>
    <row r="531">
      <c r="A531" t="n">
        <v>1915</v>
      </c>
      <c r="B531" t="n">
        <v>12</v>
      </c>
      <c r="C531" s="18" t="n">
        <v>0.005902</v>
      </c>
      <c r="D531" s="19">
        <f>1+C531</f>
        <v/>
      </c>
    </row>
    <row r="532">
      <c r="A532" t="n">
        <v>1916</v>
      </c>
      <c r="B532" t="n">
        <v>1</v>
      </c>
      <c r="C532" s="18" t="n">
        <v>-0.011948</v>
      </c>
      <c r="D532" s="19">
        <f>1+C532</f>
        <v/>
      </c>
    </row>
    <row r="533">
      <c r="A533" t="n">
        <v>1916</v>
      </c>
      <c r="B533" t="n">
        <v>2</v>
      </c>
      <c r="C533" s="18" t="n">
        <v>-0.009899</v>
      </c>
      <c r="D533" s="19">
        <f>1+C533</f>
        <v/>
      </c>
    </row>
    <row r="534">
      <c r="A534" t="n">
        <v>1916</v>
      </c>
      <c r="B534" t="n">
        <v>3</v>
      </c>
      <c r="C534" s="18" t="n">
        <v>0.000928</v>
      </c>
      <c r="D534" s="19">
        <f>1+C534</f>
        <v/>
      </c>
    </row>
    <row r="535">
      <c r="A535" t="n">
        <v>1916</v>
      </c>
      <c r="B535" t="n">
        <v>4</v>
      </c>
      <c r="C535" s="18" t="n">
        <v>-0.006604</v>
      </c>
      <c r="D535" s="19">
        <f>1+C535</f>
        <v/>
      </c>
    </row>
    <row r="536">
      <c r="A536" t="n">
        <v>1916</v>
      </c>
      <c r="B536" t="n">
        <v>5</v>
      </c>
      <c r="C536" s="18" t="n">
        <v>0.026499</v>
      </c>
      <c r="D536" s="19">
        <f>1+C536</f>
        <v/>
      </c>
    </row>
    <row r="537">
      <c r="A537" t="n">
        <v>1916</v>
      </c>
      <c r="B537" t="n">
        <v>6</v>
      </c>
      <c r="C537" s="18" t="n">
        <v>0.014159</v>
      </c>
      <c r="D537" s="19">
        <f>1+C537</f>
        <v/>
      </c>
    </row>
    <row r="538">
      <c r="A538" t="n">
        <v>1916</v>
      </c>
      <c r="B538" t="n">
        <v>7</v>
      </c>
      <c r="C538" s="18" t="n">
        <v>-0.009386</v>
      </c>
      <c r="D538" s="19">
        <f>1+C538</f>
        <v/>
      </c>
    </row>
    <row r="539">
      <c r="A539" t="n">
        <v>1916</v>
      </c>
      <c r="B539" t="n">
        <v>8</v>
      </c>
      <c r="C539" s="18" t="n">
        <v>0.012249</v>
      </c>
      <c r="D539" s="19">
        <f>1+C539</f>
        <v/>
      </c>
    </row>
    <row r="540">
      <c r="A540" t="n">
        <v>1916</v>
      </c>
      <c r="B540" t="n">
        <v>9</v>
      </c>
      <c r="C540" s="18" t="n">
        <v>0.045587</v>
      </c>
      <c r="D540" s="19">
        <f>1+C540</f>
        <v/>
      </c>
    </row>
    <row r="541">
      <c r="A541" t="n">
        <v>1916</v>
      </c>
      <c r="B541" t="n">
        <v>10</v>
      </c>
      <c r="C541" s="18" t="n">
        <v>0.035626</v>
      </c>
      <c r="D541" s="19">
        <f>1+C541</f>
        <v/>
      </c>
    </row>
    <row r="542">
      <c r="A542" t="n">
        <v>1916</v>
      </c>
      <c r="B542" t="n">
        <v>11</v>
      </c>
      <c r="C542" s="18" t="n">
        <v>0.027632</v>
      </c>
      <c r="D542" s="19">
        <f>1+C542</f>
        <v/>
      </c>
    </row>
    <row r="543">
      <c r="A543" t="n">
        <v>1916</v>
      </c>
      <c r="B543" t="n">
        <v>12</v>
      </c>
      <c r="C543" s="18" t="n">
        <v>-0.035586</v>
      </c>
      <c r="D543" s="19">
        <f>1+C543</f>
        <v/>
      </c>
    </row>
    <row r="544">
      <c r="A544" t="n">
        <v>1917</v>
      </c>
      <c r="B544" t="n">
        <v>1</v>
      </c>
      <c r="C544" s="18" t="n">
        <v>-0.018616</v>
      </c>
      <c r="D544" s="19">
        <f>1+C544</f>
        <v/>
      </c>
    </row>
    <row r="545">
      <c r="A545" t="n">
        <v>1917</v>
      </c>
      <c r="B545" t="n">
        <v>2</v>
      </c>
      <c r="C545" s="18" t="n">
        <v>-0.051361</v>
      </c>
      <c r="D545" s="19">
        <f>1+C545</f>
        <v/>
      </c>
    </row>
    <row r="546">
      <c r="A546" t="n">
        <v>1917</v>
      </c>
      <c r="B546" t="n">
        <v>3</v>
      </c>
      <c r="C546" s="18" t="n">
        <v>0.036476</v>
      </c>
      <c r="D546" s="19">
        <f>1+C546</f>
        <v/>
      </c>
    </row>
    <row r="547">
      <c r="A547" t="n">
        <v>1917</v>
      </c>
      <c r="B547" t="n">
        <v>4</v>
      </c>
      <c r="C547" s="18" t="n">
        <v>-0.009637</v>
      </c>
      <c r="D547" s="19">
        <f>1+C547</f>
        <v/>
      </c>
    </row>
    <row r="548">
      <c r="A548" t="n">
        <v>1917</v>
      </c>
      <c r="B548" t="n">
        <v>5</v>
      </c>
      <c r="C548" s="18" t="n">
        <v>-0.028224</v>
      </c>
      <c r="D548" s="19">
        <f>1+C548</f>
        <v/>
      </c>
    </row>
    <row r="549">
      <c r="A549" t="n">
        <v>1917</v>
      </c>
      <c r="B549" t="n">
        <v>6</v>
      </c>
      <c r="C549" s="18" t="n">
        <v>0.026195</v>
      </c>
      <c r="D549" s="19">
        <f>1+C549</f>
        <v/>
      </c>
    </row>
    <row r="550">
      <c r="A550" t="n">
        <v>1917</v>
      </c>
      <c r="B550" t="n">
        <v>7</v>
      </c>
      <c r="C550" s="18" t="n">
        <v>-0.021794</v>
      </c>
      <c r="D550" s="19">
        <f>1+C550</f>
        <v/>
      </c>
    </row>
    <row r="551">
      <c r="A551" t="n">
        <v>1917</v>
      </c>
      <c r="B551" t="n">
        <v>8</v>
      </c>
      <c r="C551" s="18" t="n">
        <v>-0.023448</v>
      </c>
      <c r="D551" s="19">
        <f>1+C551</f>
        <v/>
      </c>
    </row>
    <row r="552">
      <c r="A552" t="n">
        <v>1917</v>
      </c>
      <c r="B552" t="n">
        <v>9</v>
      </c>
      <c r="C552" s="18" t="n">
        <v>-0.041642</v>
      </c>
      <c r="D552" s="19">
        <f>1+C552</f>
        <v/>
      </c>
    </row>
    <row r="553">
      <c r="A553" t="n">
        <v>1917</v>
      </c>
      <c r="B553" t="n">
        <v>10</v>
      </c>
      <c r="C553" s="18" t="n">
        <v>-0.047329</v>
      </c>
      <c r="D553" s="19">
        <f>1+C553</f>
        <v/>
      </c>
    </row>
    <row r="554">
      <c r="A554" t="n">
        <v>1917</v>
      </c>
      <c r="B554" t="n">
        <v>11</v>
      </c>
      <c r="C554" s="18" t="n">
        <v>-0.075964</v>
      </c>
      <c r="D554" s="19">
        <f>1+C554</f>
        <v/>
      </c>
    </row>
    <row r="555">
      <c r="A555" t="n">
        <v>1917</v>
      </c>
      <c r="B555" t="n">
        <v>12</v>
      </c>
      <c r="C555" s="18" t="n">
        <v>-0.025923</v>
      </c>
      <c r="D555" s="19">
        <f>1+C555</f>
        <v/>
      </c>
    </row>
    <row r="556">
      <c r="A556" t="n">
        <v>1918</v>
      </c>
      <c r="B556" t="n">
        <v>1</v>
      </c>
      <c r="C556" s="18" t="n">
        <v>0.06862699999999999</v>
      </c>
      <c r="D556" s="19">
        <f>1+C556</f>
        <v/>
      </c>
    </row>
    <row r="557">
      <c r="A557" t="n">
        <v>1918</v>
      </c>
      <c r="B557" t="n">
        <v>2</v>
      </c>
      <c r="C557" s="18" t="n">
        <v>0.038257</v>
      </c>
      <c r="D557" s="19">
        <f>1+C557</f>
        <v/>
      </c>
    </row>
    <row r="558">
      <c r="A558" t="n">
        <v>1918</v>
      </c>
      <c r="B558" t="n">
        <v>3</v>
      </c>
      <c r="C558" s="18" t="n">
        <v>-0.012786</v>
      </c>
      <c r="D558" s="19">
        <f>1+C558</f>
        <v/>
      </c>
    </row>
    <row r="559">
      <c r="A559" t="n">
        <v>1918</v>
      </c>
      <c r="B559" t="n">
        <v>4</v>
      </c>
      <c r="C559" s="18" t="n">
        <v>-0.002175</v>
      </c>
      <c r="D559" s="19">
        <f>1+C559</f>
        <v/>
      </c>
    </row>
    <row r="560">
      <c r="A560" t="n">
        <v>1918</v>
      </c>
      <c r="B560" t="n">
        <v>5</v>
      </c>
      <c r="C560" s="18" t="n">
        <v>0.039297</v>
      </c>
      <c r="D560" s="19">
        <f>1+C560</f>
        <v/>
      </c>
    </row>
    <row r="561">
      <c r="A561" t="n">
        <v>1918</v>
      </c>
      <c r="B561" t="n">
        <v>6</v>
      </c>
      <c r="C561" s="18" t="n">
        <v>0.008401</v>
      </c>
      <c r="D561" s="19">
        <f>1+C561</f>
        <v/>
      </c>
    </row>
    <row r="562">
      <c r="A562" t="n">
        <v>1918</v>
      </c>
      <c r="B562" t="n">
        <v>7</v>
      </c>
      <c r="C562" s="18" t="n">
        <v>0.014989</v>
      </c>
      <c r="D562" s="19">
        <f>1+C562</f>
        <v/>
      </c>
    </row>
    <row r="563">
      <c r="A563" t="n">
        <v>1918</v>
      </c>
      <c r="B563" t="n">
        <v>8</v>
      </c>
      <c r="C563" s="18" t="n">
        <v>0.01609</v>
      </c>
      <c r="D563" s="19">
        <f>1+C563</f>
        <v/>
      </c>
    </row>
    <row r="564">
      <c r="A564" t="n">
        <v>1918</v>
      </c>
      <c r="B564" t="n">
        <v>9</v>
      </c>
      <c r="C564" s="18" t="n">
        <v>0.001319</v>
      </c>
      <c r="D564" s="19">
        <f>1+C564</f>
        <v/>
      </c>
    </row>
    <row r="565">
      <c r="A565" t="n">
        <v>1918</v>
      </c>
      <c r="B565" t="n">
        <v>10</v>
      </c>
      <c r="C565" s="18" t="n">
        <v>0.048961</v>
      </c>
      <c r="D565" s="19">
        <f>1+C565</f>
        <v/>
      </c>
    </row>
    <row r="566">
      <c r="A566" t="n">
        <v>1918</v>
      </c>
      <c r="B566" t="n">
        <v>11</v>
      </c>
      <c r="C566" s="18" t="n">
        <v>0.031595</v>
      </c>
      <c r="D566" s="19">
        <f>1+C566</f>
        <v/>
      </c>
    </row>
    <row r="567">
      <c r="A567" t="n">
        <v>1918</v>
      </c>
      <c r="B567" t="n">
        <v>12</v>
      </c>
      <c r="C567" s="18" t="n">
        <v>-0.013958</v>
      </c>
      <c r="D567" s="19">
        <f>1+C567</f>
        <v/>
      </c>
    </row>
    <row r="568">
      <c r="A568" t="n">
        <v>1919</v>
      </c>
      <c r="B568" t="n">
        <v>1</v>
      </c>
      <c r="C568" s="18" t="n">
        <v>-0.000351</v>
      </c>
      <c r="D568" s="19">
        <f>1+C568</f>
        <v/>
      </c>
    </row>
    <row r="569">
      <c r="A569" t="n">
        <v>1919</v>
      </c>
      <c r="B569" t="n">
        <v>2</v>
      </c>
      <c r="C569" s="18" t="n">
        <v>0.009801000000000001</v>
      </c>
      <c r="D569" s="19">
        <f>1+C569</f>
        <v/>
      </c>
    </row>
    <row r="570">
      <c r="A570" t="n">
        <v>1919</v>
      </c>
      <c r="B570" t="n">
        <v>3</v>
      </c>
      <c r="C570" s="18" t="n">
        <v>0.036379</v>
      </c>
      <c r="D570" s="19">
        <f>1+C570</f>
        <v/>
      </c>
    </row>
    <row r="571">
      <c r="A571" t="n">
        <v>1919</v>
      </c>
      <c r="B571" t="n">
        <v>4</v>
      </c>
      <c r="C571" s="18" t="n">
        <v>0.038964</v>
      </c>
      <c r="D571" s="19">
        <f>1+C571</f>
        <v/>
      </c>
    </row>
    <row r="572">
      <c r="A572" t="n">
        <v>1919</v>
      </c>
      <c r="B572" t="n">
        <v>5</v>
      </c>
      <c r="C572" s="18" t="n">
        <v>0.074626</v>
      </c>
      <c r="D572" s="19">
        <f>1+C572</f>
        <v/>
      </c>
    </row>
    <row r="573">
      <c r="A573" t="n">
        <v>1919</v>
      </c>
      <c r="B573" t="n">
        <v>6</v>
      </c>
      <c r="C573" s="18" t="n">
        <v>0.031865</v>
      </c>
      <c r="D573" s="19">
        <f>1+C573</f>
        <v/>
      </c>
    </row>
    <row r="574">
      <c r="A574" t="n">
        <v>1919</v>
      </c>
      <c r="B574" t="n">
        <v>7</v>
      </c>
      <c r="C574" s="18" t="n">
        <v>0.03752</v>
      </c>
      <c r="D574" s="19">
        <f>1+C574</f>
        <v/>
      </c>
    </row>
    <row r="575">
      <c r="A575" t="n">
        <v>1919</v>
      </c>
      <c r="B575" t="n">
        <v>8</v>
      </c>
      <c r="C575" s="18" t="n">
        <v>-0.062537</v>
      </c>
      <c r="D575" s="19">
        <f>1+C575</f>
        <v/>
      </c>
    </row>
    <row r="576">
      <c r="A576" t="n">
        <v>1919</v>
      </c>
      <c r="B576" t="n">
        <v>9</v>
      </c>
      <c r="C576" s="18" t="n">
        <v>0.020857</v>
      </c>
      <c r="D576" s="19">
        <f>1+C576</f>
        <v/>
      </c>
    </row>
    <row r="577">
      <c r="A577" t="n">
        <v>1919</v>
      </c>
      <c r="B577" t="n">
        <v>10</v>
      </c>
      <c r="C577" s="18" t="n">
        <v>0.056018</v>
      </c>
      <c r="D577" s="19">
        <f>1+C577</f>
        <v/>
      </c>
    </row>
    <row r="578">
      <c r="A578" t="n">
        <v>1919</v>
      </c>
      <c r="B578" t="n">
        <v>11</v>
      </c>
      <c r="C578" s="18" t="n">
        <v>-0.024874</v>
      </c>
      <c r="D578" s="19">
        <f>1+C578</f>
        <v/>
      </c>
    </row>
    <row r="579">
      <c r="A579" t="n">
        <v>1919</v>
      </c>
      <c r="B579" t="n">
        <v>12</v>
      </c>
      <c r="C579" s="18" t="n">
        <v>-0.024574</v>
      </c>
      <c r="D579" s="19">
        <f>1+C579</f>
        <v/>
      </c>
    </row>
    <row r="580">
      <c r="A580" t="n">
        <v>1920</v>
      </c>
      <c r="B580" t="n">
        <v>1</v>
      </c>
      <c r="C580" s="18" t="n">
        <v>-0.005154</v>
      </c>
      <c r="D580" s="19">
        <f>1+C580</f>
        <v/>
      </c>
    </row>
    <row r="581">
      <c r="A581" t="n">
        <v>1920</v>
      </c>
      <c r="B581" t="n">
        <v>2</v>
      </c>
      <c r="C581" s="18" t="n">
        <v>-0.07770199999999999</v>
      </c>
      <c r="D581" s="19">
        <f>1+C581</f>
        <v/>
      </c>
    </row>
    <row r="582">
      <c r="A582" t="n">
        <v>1920</v>
      </c>
      <c r="B582" t="n">
        <v>3</v>
      </c>
      <c r="C582" s="18" t="n">
        <v>0.07577200000000001</v>
      </c>
      <c r="D582" s="19">
        <f>1+C582</f>
        <v/>
      </c>
    </row>
    <row r="583">
      <c r="A583" t="n">
        <v>1920</v>
      </c>
      <c r="B583" t="n">
        <v>4</v>
      </c>
      <c r="C583" s="18" t="n">
        <v>-0.003044</v>
      </c>
      <c r="D583" s="19">
        <f>1+C583</f>
        <v/>
      </c>
    </row>
    <row r="584">
      <c r="A584" t="n">
        <v>1920</v>
      </c>
      <c r="B584" t="n">
        <v>5</v>
      </c>
      <c r="C584" s="18" t="n">
        <v>-0.057735</v>
      </c>
      <c r="D584" s="19">
        <f>1+C584</f>
        <v/>
      </c>
    </row>
    <row r="585">
      <c r="A585" t="n">
        <v>1920</v>
      </c>
      <c r="B585" t="n">
        <v>6</v>
      </c>
      <c r="C585" s="18" t="n">
        <v>-0.011993</v>
      </c>
      <c r="D585" s="19">
        <f>1+C585</f>
        <v/>
      </c>
    </row>
    <row r="586">
      <c r="A586" t="n">
        <v>1920</v>
      </c>
      <c r="B586" t="n">
        <v>7</v>
      </c>
      <c r="C586" s="18" t="n">
        <v>0.004191</v>
      </c>
      <c r="D586" s="19">
        <f>1+C586</f>
        <v/>
      </c>
    </row>
    <row r="587">
      <c r="A587" t="n">
        <v>1920</v>
      </c>
      <c r="B587" t="n">
        <v>8</v>
      </c>
      <c r="C587" s="18" t="n">
        <v>-0.033747</v>
      </c>
      <c r="D587" s="19">
        <f>1+C587</f>
        <v/>
      </c>
    </row>
    <row r="588">
      <c r="A588" t="n">
        <v>1920</v>
      </c>
      <c r="B588" t="n">
        <v>9</v>
      </c>
      <c r="C588" s="18" t="n">
        <v>0.041173</v>
      </c>
      <c r="D588" s="19">
        <f>1+C588</f>
        <v/>
      </c>
    </row>
    <row r="589">
      <c r="A589" t="n">
        <v>1920</v>
      </c>
      <c r="B589" t="n">
        <v>10</v>
      </c>
      <c r="C589" s="18" t="n">
        <v>0.006706</v>
      </c>
      <c r="D589" s="19">
        <f>1+C589</f>
        <v/>
      </c>
    </row>
    <row r="590">
      <c r="A590" t="n">
        <v>1920</v>
      </c>
      <c r="B590" t="n">
        <v>11</v>
      </c>
      <c r="C590" s="18" t="n">
        <v>-0.04535</v>
      </c>
      <c r="D590" s="19">
        <f>1+C590</f>
        <v/>
      </c>
    </row>
    <row r="591">
      <c r="A591" t="n">
        <v>1920</v>
      </c>
      <c r="B591" t="n">
        <v>12</v>
      </c>
      <c r="C591" s="18" t="n">
        <v>-0.08389000000000001</v>
      </c>
      <c r="D591" s="19">
        <f>1+C591</f>
        <v/>
      </c>
    </row>
    <row r="592">
      <c r="A592" t="n">
        <v>1921</v>
      </c>
      <c r="B592" t="n">
        <v>1</v>
      </c>
      <c r="C592" s="18" t="n">
        <v>0.050242</v>
      </c>
      <c r="D592" s="19">
        <f>1+C592</f>
        <v/>
      </c>
    </row>
    <row r="593">
      <c r="A593" t="n">
        <v>1921</v>
      </c>
      <c r="B593" t="n">
        <v>2</v>
      </c>
      <c r="C593" s="18" t="n">
        <v>-0.001152</v>
      </c>
      <c r="D593" s="19">
        <f>1+C593</f>
        <v/>
      </c>
    </row>
    <row r="594">
      <c r="A594" t="n">
        <v>1921</v>
      </c>
      <c r="B594" t="n">
        <v>3</v>
      </c>
      <c r="C594" s="18" t="n">
        <v>-0.019623</v>
      </c>
      <c r="D594" s="19">
        <f>1+C594</f>
        <v/>
      </c>
    </row>
    <row r="595">
      <c r="A595" t="n">
        <v>1921</v>
      </c>
      <c r="B595" t="n">
        <v>4</v>
      </c>
      <c r="C595" s="18" t="n">
        <v>0.010336</v>
      </c>
      <c r="D595" s="19">
        <f>1+C595</f>
        <v/>
      </c>
    </row>
    <row r="596">
      <c r="A596" t="n">
        <v>1921</v>
      </c>
      <c r="B596" t="n">
        <v>5</v>
      </c>
      <c r="C596" s="18" t="n">
        <v>0.03629</v>
      </c>
      <c r="D596" s="19">
        <f>1+C596</f>
        <v/>
      </c>
    </row>
    <row r="597">
      <c r="A597" t="n">
        <v>1921</v>
      </c>
      <c r="B597" t="n">
        <v>6</v>
      </c>
      <c r="C597" s="18" t="n">
        <v>-0.07438</v>
      </c>
      <c r="D597" s="19">
        <f>1+C597</f>
        <v/>
      </c>
    </row>
    <row r="598">
      <c r="A598" t="n">
        <v>1921</v>
      </c>
      <c r="B598" t="n">
        <v>7</v>
      </c>
      <c r="C598" s="18" t="n">
        <v>0.003064</v>
      </c>
      <c r="D598" s="19">
        <f>1+C598</f>
        <v/>
      </c>
    </row>
    <row r="599">
      <c r="A599" t="n">
        <v>1921</v>
      </c>
      <c r="B599" t="n">
        <v>8</v>
      </c>
      <c r="C599" s="18" t="n">
        <v>-0.006168</v>
      </c>
      <c r="D599" s="19">
        <f>1+C599</f>
        <v/>
      </c>
    </row>
    <row r="600">
      <c r="A600" t="n">
        <v>1921</v>
      </c>
      <c r="B600" t="n">
        <v>9</v>
      </c>
      <c r="C600" s="18" t="n">
        <v>0.030911</v>
      </c>
      <c r="D600" s="19">
        <f>1+C600</f>
        <v/>
      </c>
    </row>
    <row r="601">
      <c r="A601" t="n">
        <v>1921</v>
      </c>
      <c r="B601" t="n">
        <v>10</v>
      </c>
      <c r="C601" s="18" t="n">
        <v>0.01952</v>
      </c>
      <c r="D601" s="19">
        <f>1+C601</f>
        <v/>
      </c>
    </row>
    <row r="602">
      <c r="A602" t="n">
        <v>1921</v>
      </c>
      <c r="B602" t="n">
        <v>11</v>
      </c>
      <c r="C602" s="18" t="n">
        <v>0.059505</v>
      </c>
      <c r="D602" s="19">
        <f>1+C602</f>
        <v/>
      </c>
    </row>
    <row r="603">
      <c r="A603" t="n">
        <v>1921</v>
      </c>
      <c r="B603" t="n">
        <v>12</v>
      </c>
      <c r="C603" s="18" t="n">
        <v>0.04084</v>
      </c>
      <c r="D603" s="19">
        <f>1+C603</f>
        <v/>
      </c>
    </row>
    <row r="604">
      <c r="A604" t="n">
        <v>1922</v>
      </c>
      <c r="B604" t="n">
        <v>1</v>
      </c>
      <c r="C604" s="18" t="n">
        <v>0.003924</v>
      </c>
      <c r="D604" s="19">
        <f>1+C604</f>
        <v/>
      </c>
    </row>
    <row r="605">
      <c r="A605" t="n">
        <v>1922</v>
      </c>
      <c r="B605" t="n">
        <v>2</v>
      </c>
      <c r="C605" s="18" t="n">
        <v>0.027264</v>
      </c>
      <c r="D605" s="19">
        <f>1+C605</f>
        <v/>
      </c>
    </row>
    <row r="606">
      <c r="A606" t="n">
        <v>1922</v>
      </c>
      <c r="B606" t="n">
        <v>3</v>
      </c>
      <c r="C606" s="18" t="n">
        <v>0.042812</v>
      </c>
      <c r="D606" s="19">
        <f>1+C606</f>
        <v/>
      </c>
    </row>
    <row r="607">
      <c r="A607" t="n">
        <v>1922</v>
      </c>
      <c r="B607" t="n">
        <v>4</v>
      </c>
      <c r="C607" s="18" t="n">
        <v>0.065856</v>
      </c>
      <c r="D607" s="19">
        <f>1+C607</f>
        <v/>
      </c>
    </row>
    <row r="608">
      <c r="A608" t="n">
        <v>1922</v>
      </c>
      <c r="B608" t="n">
        <v>5</v>
      </c>
      <c r="C608" s="18" t="n">
        <v>0.043857</v>
      </c>
      <c r="D608" s="19">
        <f>1+C608</f>
        <v/>
      </c>
    </row>
    <row r="609">
      <c r="A609" t="n">
        <v>1922</v>
      </c>
      <c r="B609" t="n">
        <v>6</v>
      </c>
      <c r="C609" s="18" t="n">
        <v>-0.00464</v>
      </c>
      <c r="D609" s="19">
        <f>1+C609</f>
        <v/>
      </c>
    </row>
    <row r="610">
      <c r="A610" t="n">
        <v>1922</v>
      </c>
      <c r="B610" t="n">
        <v>7</v>
      </c>
      <c r="C610" s="18" t="n">
        <v>0.011925</v>
      </c>
      <c r="D610" s="19">
        <f>1+C610</f>
        <v/>
      </c>
    </row>
    <row r="611">
      <c r="A611" t="n">
        <v>1922</v>
      </c>
      <c r="B611" t="n">
        <v>8</v>
      </c>
      <c r="C611" s="18" t="n">
        <v>0.042433</v>
      </c>
      <c r="D611" s="19">
        <f>1+C611</f>
        <v/>
      </c>
    </row>
    <row r="612">
      <c r="A612" t="n">
        <v>1922</v>
      </c>
      <c r="B612" t="n">
        <v>9</v>
      </c>
      <c r="C612" s="18" t="n">
        <v>0.030743</v>
      </c>
      <c r="D612" s="19">
        <f>1+C612</f>
        <v/>
      </c>
    </row>
    <row r="613">
      <c r="A613" t="n">
        <v>1922</v>
      </c>
      <c r="B613" t="n">
        <v>10</v>
      </c>
      <c r="C613" s="18" t="n">
        <v>0.02669</v>
      </c>
      <c r="D613" s="19">
        <f>1+C613</f>
        <v/>
      </c>
    </row>
    <row r="614">
      <c r="A614" t="n">
        <v>1922</v>
      </c>
      <c r="B614" t="n">
        <v>11</v>
      </c>
      <c r="C614" s="18" t="n">
        <v>-0.045124</v>
      </c>
      <c r="D614" s="19">
        <f>1+C614</f>
        <v/>
      </c>
    </row>
    <row r="615">
      <c r="A615" t="n">
        <v>1922</v>
      </c>
      <c r="B615" t="n">
        <v>12</v>
      </c>
      <c r="C615" s="18" t="n">
        <v>0.002557</v>
      </c>
      <c r="D615" s="19">
        <f>1+C615</f>
        <v/>
      </c>
    </row>
    <row r="616">
      <c r="A616" t="n">
        <v>1923</v>
      </c>
      <c r="B616" t="n">
        <v>1</v>
      </c>
      <c r="C616" s="18" t="n">
        <v>0.018524</v>
      </c>
      <c r="D616" s="19">
        <f>1+C616</f>
        <v/>
      </c>
    </row>
    <row r="617">
      <c r="A617" t="n">
        <v>1923</v>
      </c>
      <c r="B617" t="n">
        <v>2</v>
      </c>
      <c r="C617" s="18" t="n">
        <v>0.047503</v>
      </c>
      <c r="D617" s="19">
        <f>1+C617</f>
        <v/>
      </c>
    </row>
    <row r="618">
      <c r="A618" t="n">
        <v>1923</v>
      </c>
      <c r="B618" t="n">
        <v>3</v>
      </c>
      <c r="C618" s="18" t="n">
        <v>0.020788</v>
      </c>
      <c r="D618" s="19">
        <f>1+C618</f>
        <v/>
      </c>
    </row>
    <row r="619">
      <c r="A619" t="n">
        <v>1923</v>
      </c>
      <c r="B619" t="n">
        <v>4</v>
      </c>
      <c r="C619" s="18" t="n">
        <v>-0.030429</v>
      </c>
      <c r="D619" s="19">
        <f>1+C619</f>
        <v/>
      </c>
    </row>
    <row r="620">
      <c r="A620" t="n">
        <v>1923</v>
      </c>
      <c r="B620" t="n">
        <v>5</v>
      </c>
      <c r="C620" s="18" t="n">
        <v>-0.042506</v>
      </c>
      <c r="D620" s="19">
        <f>1+C620</f>
        <v/>
      </c>
    </row>
    <row r="621">
      <c r="A621" t="n">
        <v>1923</v>
      </c>
      <c r="B621" t="n">
        <v>6</v>
      </c>
      <c r="C621" s="18" t="n">
        <v>-0.033064</v>
      </c>
      <c r="D621" s="19">
        <f>1+C621</f>
        <v/>
      </c>
    </row>
    <row r="622">
      <c r="A622" t="n">
        <v>1923</v>
      </c>
      <c r="B622" t="n">
        <v>7</v>
      </c>
      <c r="C622" s="18" t="n">
        <v>-0.02836</v>
      </c>
      <c r="D622" s="19">
        <f>1+C622</f>
        <v/>
      </c>
    </row>
    <row r="623">
      <c r="A623" t="n">
        <v>1923</v>
      </c>
      <c r="B623" t="n">
        <v>8</v>
      </c>
      <c r="C623" s="18" t="n">
        <v>0.010373</v>
      </c>
      <c r="D623" s="19">
        <f>1+C623</f>
        <v/>
      </c>
    </row>
    <row r="624">
      <c r="A624" t="n">
        <v>1923</v>
      </c>
      <c r="B624" t="n">
        <v>9</v>
      </c>
      <c r="C624" s="18" t="n">
        <v>0.011574</v>
      </c>
      <c r="D624" s="19">
        <f>1+C624</f>
        <v/>
      </c>
    </row>
    <row r="625">
      <c r="A625" t="n">
        <v>1923</v>
      </c>
      <c r="B625" t="n">
        <v>10</v>
      </c>
      <c r="C625" s="18" t="n">
        <v>-0.009338000000000001</v>
      </c>
      <c r="D625" s="19">
        <f>1+C625</f>
        <v/>
      </c>
    </row>
    <row r="626">
      <c r="A626" t="n">
        <v>1923</v>
      </c>
      <c r="B626" t="n">
        <v>11</v>
      </c>
      <c r="C626" s="18" t="n">
        <v>0.03537</v>
      </c>
      <c r="D626" s="19">
        <f>1+C626</f>
        <v/>
      </c>
    </row>
    <row r="627">
      <c r="A627" t="n">
        <v>1923</v>
      </c>
      <c r="B627" t="n">
        <v>12</v>
      </c>
      <c r="C627" s="18" t="n">
        <v>0.039198</v>
      </c>
      <c r="D627" s="19">
        <f>1+C627</f>
        <v/>
      </c>
    </row>
    <row r="628">
      <c r="A628" t="n">
        <v>1924</v>
      </c>
      <c r="B628" t="n">
        <v>1</v>
      </c>
      <c r="C628" s="18" t="n">
        <v>0.037931</v>
      </c>
      <c r="D628" s="19">
        <f>1+C628</f>
        <v/>
      </c>
    </row>
    <row r="629">
      <c r="A629" t="n">
        <v>1924</v>
      </c>
      <c r="B629" t="n">
        <v>2</v>
      </c>
      <c r="C629" s="18" t="n">
        <v>0.009563</v>
      </c>
      <c r="D629" s="19">
        <f>1+C629</f>
        <v/>
      </c>
    </row>
    <row r="630">
      <c r="A630" t="n">
        <v>1924</v>
      </c>
      <c r="B630" t="n">
        <v>3</v>
      </c>
      <c r="C630" s="18" t="n">
        <v>-0.014139</v>
      </c>
      <c r="D630" s="19">
        <f>1+C630</f>
        <v/>
      </c>
    </row>
    <row r="631">
      <c r="A631" t="n">
        <v>1924</v>
      </c>
      <c r="B631" t="n">
        <v>4</v>
      </c>
      <c r="C631" s="18" t="n">
        <v>-0.017848</v>
      </c>
      <c r="D631" s="19">
        <f>1+C631</f>
        <v/>
      </c>
    </row>
    <row r="632">
      <c r="A632" t="n">
        <v>1924</v>
      </c>
      <c r="B632" t="n">
        <v>5</v>
      </c>
      <c r="C632" s="18" t="n">
        <v>0.001748</v>
      </c>
      <c r="D632" s="19">
        <f>1+C632</f>
        <v/>
      </c>
    </row>
    <row r="633">
      <c r="A633" t="n">
        <v>1924</v>
      </c>
      <c r="B633" t="n">
        <v>6</v>
      </c>
      <c r="C633" s="18" t="n">
        <v>0.024203</v>
      </c>
      <c r="D633" s="19">
        <f>1+C633</f>
        <v/>
      </c>
    </row>
    <row r="634">
      <c r="A634" t="n">
        <v>1924</v>
      </c>
      <c r="B634" t="n">
        <v>7</v>
      </c>
      <c r="C634" s="18" t="n">
        <v>0.051581</v>
      </c>
      <c r="D634" s="19">
        <f>1+C634</f>
        <v/>
      </c>
    </row>
    <row r="635">
      <c r="A635" t="n">
        <v>1924</v>
      </c>
      <c r="B635" t="n">
        <v>8</v>
      </c>
      <c r="C635" s="18" t="n">
        <v>0.039344</v>
      </c>
      <c r="D635" s="19">
        <f>1+C635</f>
        <v/>
      </c>
    </row>
    <row r="636">
      <c r="A636" t="n">
        <v>1924</v>
      </c>
      <c r="B636" t="n">
        <v>9</v>
      </c>
      <c r="C636" s="18" t="n">
        <v>-0.004773</v>
      </c>
      <c r="D636" s="19">
        <f>1+C636</f>
        <v/>
      </c>
    </row>
    <row r="637">
      <c r="A637" t="n">
        <v>1924</v>
      </c>
      <c r="B637" t="n">
        <v>10</v>
      </c>
      <c r="C637" s="18" t="n">
        <v>-0.008048</v>
      </c>
      <c r="D637" s="19">
        <f>1+C637</f>
        <v/>
      </c>
    </row>
    <row r="638">
      <c r="A638" t="n">
        <v>1924</v>
      </c>
      <c r="B638" t="n">
        <v>11</v>
      </c>
      <c r="C638" s="18" t="n">
        <v>0.060864</v>
      </c>
      <c r="D638" s="19">
        <f>1+C638</f>
        <v/>
      </c>
    </row>
    <row r="639">
      <c r="A639" t="n">
        <v>1924</v>
      </c>
      <c r="B639" t="n">
        <v>12</v>
      </c>
      <c r="C639" s="18" t="n">
        <v>0.058696</v>
      </c>
      <c r="D639" s="19">
        <f>1+C639</f>
        <v/>
      </c>
    </row>
    <row r="640">
      <c r="A640" t="n">
        <v>1925</v>
      </c>
      <c r="B640" t="n">
        <v>1</v>
      </c>
      <c r="C640" s="18" t="n">
        <v>0.045884</v>
      </c>
      <c r="D640" s="19">
        <f>1+C640</f>
        <v/>
      </c>
    </row>
    <row r="641">
      <c r="A641" t="n">
        <v>1925</v>
      </c>
      <c r="B641" t="n">
        <v>2</v>
      </c>
      <c r="C641" s="18" t="n">
        <v>0.012904</v>
      </c>
      <c r="D641" s="19">
        <f>1+C641</f>
        <v/>
      </c>
    </row>
    <row r="642">
      <c r="A642" t="n">
        <v>1925</v>
      </c>
      <c r="B642" t="n">
        <v>3</v>
      </c>
      <c r="C642" s="18" t="n">
        <v>-0.021849</v>
      </c>
      <c r="D642" s="19">
        <f>1+C642</f>
        <v/>
      </c>
    </row>
    <row r="643">
      <c r="A643" t="n">
        <v>1925</v>
      </c>
      <c r="B643" t="n">
        <v>4</v>
      </c>
      <c r="C643" s="18" t="n">
        <v>-0.006042</v>
      </c>
      <c r="D643" s="19">
        <f>1+C643</f>
        <v/>
      </c>
    </row>
    <row r="644">
      <c r="A644" t="n">
        <v>1925</v>
      </c>
      <c r="B644" t="n">
        <v>5</v>
      </c>
      <c r="C644" s="18" t="n">
        <v>0.036728</v>
      </c>
      <c r="D644" s="19">
        <f>1+C644</f>
        <v/>
      </c>
    </row>
    <row r="645">
      <c r="A645" t="n">
        <v>1925</v>
      </c>
      <c r="B645" t="n">
        <v>6</v>
      </c>
      <c r="C645" s="18" t="n">
        <v>0.022424</v>
      </c>
      <c r="D645" s="19">
        <f>1+C645</f>
        <v/>
      </c>
    </row>
    <row r="646">
      <c r="A646" t="n">
        <v>1925</v>
      </c>
      <c r="B646" t="n">
        <v>7</v>
      </c>
      <c r="C646" s="18" t="n">
        <v>0.032247</v>
      </c>
      <c r="D646" s="19">
        <f>1+C646</f>
        <v/>
      </c>
    </row>
    <row r="647">
      <c r="A647" t="n">
        <v>1925</v>
      </c>
      <c r="B647" t="n">
        <v>8</v>
      </c>
      <c r="C647" s="18" t="n">
        <v>0.017893</v>
      </c>
      <c r="D647" s="19">
        <f>1+C647</f>
        <v/>
      </c>
    </row>
    <row r="648">
      <c r="A648" t="n">
        <v>1925</v>
      </c>
      <c r="B648" t="n">
        <v>9</v>
      </c>
      <c r="C648" s="18" t="n">
        <v>0.027463</v>
      </c>
      <c r="D648" s="19">
        <f>1+C648</f>
        <v/>
      </c>
    </row>
    <row r="649">
      <c r="A649" t="n">
        <v>1925</v>
      </c>
      <c r="B649" t="n">
        <v>10</v>
      </c>
      <c r="C649" s="18" t="n">
        <v>0.037299</v>
      </c>
      <c r="D649" s="19">
        <f>1+C649</f>
        <v/>
      </c>
    </row>
    <row r="650">
      <c r="A650" t="n">
        <v>1925</v>
      </c>
      <c r="B650" t="n">
        <v>11</v>
      </c>
      <c r="C650" s="18" t="n">
        <v>0.035294</v>
      </c>
      <c r="D650" s="19">
        <f>1+C650</f>
        <v/>
      </c>
    </row>
    <row r="651">
      <c r="A651" t="n">
        <v>1925</v>
      </c>
      <c r="B651" t="n">
        <v>12</v>
      </c>
      <c r="C651" s="18" t="n">
        <v>0.020392</v>
      </c>
      <c r="D651" s="19">
        <f>1+C651</f>
        <v/>
      </c>
    </row>
    <row r="652">
      <c r="A652" t="n">
        <v>1926</v>
      </c>
      <c r="B652" t="n">
        <v>1</v>
      </c>
      <c r="C652" s="18" t="n">
        <v>0.019312</v>
      </c>
      <c r="D652" s="19">
        <f>1+C652</f>
        <v/>
      </c>
    </row>
    <row r="653">
      <c r="A653" t="n">
        <v>1926</v>
      </c>
      <c r="B653" t="n">
        <v>2</v>
      </c>
      <c r="C653" s="18" t="n">
        <v>0.005632</v>
      </c>
      <c r="D653" s="19">
        <f>1+C653</f>
        <v/>
      </c>
    </row>
    <row r="654">
      <c r="A654" t="n">
        <v>1926</v>
      </c>
      <c r="B654" t="n">
        <v>3</v>
      </c>
      <c r="C654" s="18" t="n">
        <v>-0.06378300000000001</v>
      </c>
      <c r="D654" s="19">
        <f>1+C654</f>
        <v/>
      </c>
    </row>
    <row r="655">
      <c r="A655" t="n">
        <v>1926</v>
      </c>
      <c r="B655" t="n">
        <v>4</v>
      </c>
      <c r="C655" s="18" t="n">
        <v>-0.023497</v>
      </c>
      <c r="D655" s="19">
        <f>1+C655</f>
        <v/>
      </c>
    </row>
    <row r="656">
      <c r="A656" t="n">
        <v>1926</v>
      </c>
      <c r="B656" t="n">
        <v>5</v>
      </c>
      <c r="C656" s="18" t="n">
        <v>0.011596</v>
      </c>
      <c r="D656" s="19">
        <f>1+C656</f>
        <v/>
      </c>
    </row>
    <row r="657">
      <c r="A657" t="n">
        <v>1926</v>
      </c>
      <c r="B657" t="n">
        <v>6</v>
      </c>
      <c r="C657" s="18" t="n">
        <v>0.052228</v>
      </c>
      <c r="D657" s="19">
        <f>1+C657</f>
        <v/>
      </c>
    </row>
    <row r="658">
      <c r="A658" t="n">
        <v>1926</v>
      </c>
      <c r="B658" t="n">
        <v>7</v>
      </c>
      <c r="C658" s="18" t="n">
        <v>0.046604</v>
      </c>
      <c r="D658" s="19">
        <f>1+C658</f>
        <v/>
      </c>
    </row>
    <row r="659">
      <c r="A659" t="n">
        <v>1926</v>
      </c>
      <c r="B659" t="n">
        <v>8</v>
      </c>
      <c r="C659" s="18" t="n">
        <v>0.043978</v>
      </c>
      <c r="D659" s="19">
        <f>1+C659</f>
        <v/>
      </c>
    </row>
    <row r="660">
      <c r="A660" t="n">
        <v>1926</v>
      </c>
      <c r="B660" t="n">
        <v>9</v>
      </c>
      <c r="C660" s="18" t="n">
        <v>0.019484</v>
      </c>
      <c r="D660" s="19">
        <f>1+C660</f>
        <v/>
      </c>
    </row>
    <row r="661">
      <c r="A661" t="n">
        <v>1926</v>
      </c>
      <c r="B661" t="n">
        <v>10</v>
      </c>
      <c r="C661" s="18" t="n">
        <v>-0.0183</v>
      </c>
      <c r="D661" s="19">
        <f>1+C661</f>
        <v/>
      </c>
    </row>
    <row r="662">
      <c r="A662" t="n">
        <v>1926</v>
      </c>
      <c r="B662" t="n">
        <v>11</v>
      </c>
      <c r="C662" s="18" t="n">
        <v>0.017425</v>
      </c>
      <c r="D662" s="19">
        <f>1+C662</f>
        <v/>
      </c>
    </row>
    <row r="663">
      <c r="A663" t="n">
        <v>1926</v>
      </c>
      <c r="B663" t="n">
        <v>12</v>
      </c>
      <c r="C663" s="18" t="n">
        <v>0.027104</v>
      </c>
      <c r="D663" s="19">
        <f>1+C663</f>
        <v/>
      </c>
    </row>
    <row r="664">
      <c r="A664" t="n">
        <v>1927</v>
      </c>
      <c r="B664" t="n">
        <v>1</v>
      </c>
      <c r="C664" s="18" t="n">
        <v>-0.002368</v>
      </c>
      <c r="D664" s="19">
        <f>1+C664</f>
        <v/>
      </c>
    </row>
    <row r="665">
      <c r="A665" t="n">
        <v>1927</v>
      </c>
      <c r="B665" t="n">
        <v>2</v>
      </c>
      <c r="C665" s="18" t="n">
        <v>0.023777</v>
      </c>
      <c r="D665" s="19">
        <f>1+C665</f>
        <v/>
      </c>
    </row>
    <row r="666">
      <c r="A666" t="n">
        <v>1927</v>
      </c>
      <c r="B666" t="n">
        <v>3</v>
      </c>
      <c r="C666" s="18" t="n">
        <v>0.019705</v>
      </c>
      <c r="D666" s="19">
        <f>1+C666</f>
        <v/>
      </c>
    </row>
    <row r="667">
      <c r="A667" t="n">
        <v>1927</v>
      </c>
      <c r="B667" t="n">
        <v>4</v>
      </c>
      <c r="C667" s="18" t="n">
        <v>0.028819</v>
      </c>
      <c r="D667" s="19">
        <f>1+C667</f>
        <v/>
      </c>
    </row>
    <row r="668">
      <c r="A668" t="n">
        <v>1927</v>
      </c>
      <c r="B668" t="n">
        <v>5</v>
      </c>
      <c r="C668" s="18" t="n">
        <v>0.038724</v>
      </c>
      <c r="D668" s="19">
        <f>1+C668</f>
        <v/>
      </c>
    </row>
    <row r="669">
      <c r="A669" t="n">
        <v>1927</v>
      </c>
      <c r="B669" t="n">
        <v>6</v>
      </c>
      <c r="C669" s="18" t="n">
        <v>0.017063</v>
      </c>
      <c r="D669" s="19">
        <f>1+C669</f>
        <v/>
      </c>
    </row>
    <row r="670">
      <c r="A670" t="n">
        <v>1927</v>
      </c>
      <c r="B670" t="n">
        <v>7</v>
      </c>
      <c r="C670" s="18" t="n">
        <v>0.026286</v>
      </c>
      <c r="D670" s="19">
        <f>1+C670</f>
        <v/>
      </c>
    </row>
    <row r="671">
      <c r="A671" t="n">
        <v>1927</v>
      </c>
      <c r="B671" t="n">
        <v>8</v>
      </c>
      <c r="C671" s="18" t="n">
        <v>0.057289</v>
      </c>
      <c r="D671" s="19">
        <f>1+C671</f>
        <v/>
      </c>
    </row>
    <row r="672">
      <c r="A672" t="n">
        <v>1927</v>
      </c>
      <c r="B672" t="n">
        <v>9</v>
      </c>
      <c r="C672" s="18" t="n">
        <v>0.060667</v>
      </c>
      <c r="D672" s="19">
        <f>1+C672</f>
        <v/>
      </c>
    </row>
    <row r="673">
      <c r="A673" t="n">
        <v>1927</v>
      </c>
      <c r="B673" t="n">
        <v>10</v>
      </c>
      <c r="C673" s="18" t="n">
        <v>-0.011626</v>
      </c>
      <c r="D673" s="19">
        <f>1+C673</f>
        <v/>
      </c>
    </row>
    <row r="674">
      <c r="A674" t="n">
        <v>1927</v>
      </c>
      <c r="B674" t="n">
        <v>11</v>
      </c>
      <c r="C674" s="18" t="n">
        <v>0.026595</v>
      </c>
      <c r="D674" s="19">
        <f>1+C674</f>
        <v/>
      </c>
    </row>
    <row r="675">
      <c r="A675" t="n">
        <v>1927</v>
      </c>
      <c r="B675" t="n">
        <v>12</v>
      </c>
      <c r="C675" s="18" t="n">
        <v>0.027208</v>
      </c>
      <c r="D675" s="19">
        <f>1+C675</f>
        <v/>
      </c>
    </row>
    <row r="676">
      <c r="A676" t="n">
        <v>1928</v>
      </c>
      <c r="B676" t="n">
        <v>1</v>
      </c>
      <c r="C676" s="18" t="n">
        <v>0.007716</v>
      </c>
      <c r="D676" s="19">
        <f>1+C676</f>
        <v/>
      </c>
    </row>
    <row r="677">
      <c r="A677" t="n">
        <v>1928</v>
      </c>
      <c r="B677" t="n">
        <v>2</v>
      </c>
      <c r="C677" s="18" t="n">
        <v>-0.008255999999999999</v>
      </c>
      <c r="D677" s="19">
        <f>1+C677</f>
        <v/>
      </c>
    </row>
    <row r="678">
      <c r="A678" t="n">
        <v>1928</v>
      </c>
      <c r="B678" t="n">
        <v>3</v>
      </c>
      <c r="C678" s="18" t="n">
        <v>0.057496</v>
      </c>
      <c r="D678" s="19">
        <f>1+C678</f>
        <v/>
      </c>
    </row>
    <row r="679">
      <c r="A679" t="n">
        <v>1928</v>
      </c>
      <c r="B679" t="n">
        <v>4</v>
      </c>
      <c r="C679" s="18" t="n">
        <v>0.066652</v>
      </c>
      <c r="D679" s="19">
        <f>1+C679</f>
        <v/>
      </c>
    </row>
    <row r="680">
      <c r="A680" t="n">
        <v>1928</v>
      </c>
      <c r="B680" t="n">
        <v>5</v>
      </c>
      <c r="C680" s="18" t="n">
        <v>0.034378</v>
      </c>
      <c r="D680" s="19">
        <f>1+C680</f>
        <v/>
      </c>
    </row>
    <row r="681">
      <c r="A681" t="n">
        <v>1928</v>
      </c>
      <c r="B681" t="n">
        <v>6</v>
      </c>
      <c r="C681" s="18" t="n">
        <v>-0.045625</v>
      </c>
      <c r="D681" s="19">
        <f>1+C681</f>
        <v/>
      </c>
    </row>
    <row r="682">
      <c r="A682" t="n">
        <v>1928</v>
      </c>
      <c r="B682" t="n">
        <v>7</v>
      </c>
      <c r="C682" s="18" t="n">
        <v>0.010939</v>
      </c>
      <c r="D682" s="19">
        <f>1+C682</f>
        <v/>
      </c>
    </row>
    <row r="683">
      <c r="A683" t="n">
        <v>1928</v>
      </c>
      <c r="B683" t="n">
        <v>8</v>
      </c>
      <c r="C683" s="18" t="n">
        <v>0.03594</v>
      </c>
      <c r="D683" s="19">
        <f>1+C683</f>
        <v/>
      </c>
    </row>
    <row r="684">
      <c r="A684" t="n">
        <v>1928</v>
      </c>
      <c r="B684" t="n">
        <v>9</v>
      </c>
      <c r="C684" s="18" t="n">
        <v>0.07377</v>
      </c>
      <c r="D684" s="19">
        <f>1+C684</f>
        <v/>
      </c>
    </row>
    <row r="685">
      <c r="A685" t="n">
        <v>1928</v>
      </c>
      <c r="B685" t="n">
        <v>10</v>
      </c>
      <c r="C685" s="18" t="n">
        <v>0.023605</v>
      </c>
      <c r="D685" s="19">
        <f>1+C685</f>
        <v/>
      </c>
    </row>
    <row r="686">
      <c r="A686" t="n">
        <v>1928</v>
      </c>
      <c r="B686" t="n">
        <v>11</v>
      </c>
      <c r="C686" s="18" t="n">
        <v>0.07084600000000001</v>
      </c>
      <c r="D686" s="19">
        <f>1+C686</f>
        <v/>
      </c>
    </row>
    <row r="687">
      <c r="A687" t="n">
        <v>1928</v>
      </c>
      <c r="B687" t="n">
        <v>12</v>
      </c>
      <c r="C687" s="18" t="n">
        <v>0.006975</v>
      </c>
      <c r="D687" s="19">
        <f>1+C687</f>
        <v/>
      </c>
    </row>
    <row r="688">
      <c r="A688" t="n">
        <v>1929</v>
      </c>
      <c r="B688" t="n">
        <v>1</v>
      </c>
      <c r="C688" s="18" t="n">
        <v>0.076962</v>
      </c>
      <c r="D688" s="19">
        <f>1+C688</f>
        <v/>
      </c>
    </row>
    <row r="689">
      <c r="A689" t="n">
        <v>1929</v>
      </c>
      <c r="B689" t="n">
        <v>2</v>
      </c>
      <c r="C689" s="18" t="n">
        <v>0.008146</v>
      </c>
      <c r="D689" s="19">
        <f>1+C689</f>
        <v/>
      </c>
    </row>
    <row r="690">
      <c r="A690" t="n">
        <v>1929</v>
      </c>
      <c r="B690" t="n">
        <v>3</v>
      </c>
      <c r="C690" s="18" t="n">
        <v>0.020542</v>
      </c>
      <c r="D690" s="19">
        <f>1+C690</f>
        <v/>
      </c>
    </row>
    <row r="691">
      <c r="A691" t="n">
        <v>1929</v>
      </c>
      <c r="B691" t="n">
        <v>4</v>
      </c>
      <c r="C691" s="18" t="n">
        <v>-0.002982</v>
      </c>
      <c r="D691" s="19">
        <f>1+C691</f>
        <v/>
      </c>
    </row>
    <row r="692">
      <c r="A692" t="n">
        <v>1929</v>
      </c>
      <c r="B692" t="n">
        <v>5</v>
      </c>
      <c r="C692" s="18" t="n">
        <v>0.017998</v>
      </c>
      <c r="D692" s="19">
        <f>1+C692</f>
        <v/>
      </c>
    </row>
    <row r="693">
      <c r="A693" t="n">
        <v>1929</v>
      </c>
      <c r="B693" t="n">
        <v>6</v>
      </c>
      <c r="C693" s="18" t="n">
        <v>0.022051</v>
      </c>
      <c r="D693" s="19">
        <f>1+C693</f>
        <v/>
      </c>
    </row>
    <row r="694">
      <c r="A694" t="n">
        <v>1929</v>
      </c>
      <c r="B694" t="n">
        <v>7</v>
      </c>
      <c r="C694" s="18" t="n">
        <v>0.092033</v>
      </c>
      <c r="D694" s="19">
        <f>1+C694</f>
        <v/>
      </c>
    </row>
    <row r="695">
      <c r="A695" t="n">
        <v>1929</v>
      </c>
      <c r="B695" t="n">
        <v>8</v>
      </c>
      <c r="C695" s="18" t="n">
        <v>0.059603</v>
      </c>
      <c r="D695" s="19">
        <f>1+C695</f>
        <v/>
      </c>
    </row>
    <row r="696">
      <c r="A696" t="n">
        <v>1929</v>
      </c>
      <c r="B696" t="n">
        <v>9</v>
      </c>
      <c r="C696" s="18" t="n">
        <v>0.04247</v>
      </c>
      <c r="D696" s="19">
        <f>1+C696</f>
        <v/>
      </c>
    </row>
    <row r="697">
      <c r="A697" t="n">
        <v>1929</v>
      </c>
      <c r="B697" t="n">
        <v>10</v>
      </c>
      <c r="C697" s="18" t="n">
        <v>-0.103222</v>
      </c>
      <c r="D697" s="19">
        <f>1+C697</f>
        <v/>
      </c>
    </row>
    <row r="698">
      <c r="A698" t="n">
        <v>1929</v>
      </c>
      <c r="B698" t="n">
        <v>11</v>
      </c>
      <c r="C698" s="18" t="n">
        <v>-0.261879</v>
      </c>
      <c r="D698" s="19">
        <f>1+C698</f>
        <v/>
      </c>
    </row>
    <row r="699">
      <c r="A699" t="n">
        <v>1929</v>
      </c>
      <c r="B699" t="n">
        <v>12</v>
      </c>
      <c r="C699" s="18" t="n">
        <v>0.043772</v>
      </c>
      <c r="D699" s="19">
        <f>1+C699</f>
        <v/>
      </c>
    </row>
    <row r="700">
      <c r="A700" t="n">
        <v>1930</v>
      </c>
      <c r="B700" t="n">
        <v>1</v>
      </c>
      <c r="C700" s="18" t="n">
        <v>0.018266</v>
      </c>
      <c r="D700" s="19">
        <f>1+C700</f>
        <v/>
      </c>
    </row>
    <row r="701">
      <c r="A701" t="n">
        <v>1930</v>
      </c>
      <c r="B701" t="n">
        <v>2</v>
      </c>
      <c r="C701" s="18" t="n">
        <v>0.066374</v>
      </c>
      <c r="D701" s="19">
        <f>1+C701</f>
        <v/>
      </c>
    </row>
    <row r="702">
      <c r="A702" t="n">
        <v>1930</v>
      </c>
      <c r="B702" t="n">
        <v>3</v>
      </c>
      <c r="C702" s="18" t="n">
        <v>0.041224</v>
      </c>
      <c r="D702" s="19">
        <f>1+C702</f>
        <v/>
      </c>
    </row>
    <row r="703">
      <c r="A703" t="n">
        <v>1930</v>
      </c>
      <c r="B703" t="n">
        <v>4</v>
      </c>
      <c r="C703" s="18" t="n">
        <v>0.06688</v>
      </c>
      <c r="D703" s="19">
        <f>1+C703</f>
        <v/>
      </c>
    </row>
    <row r="704">
      <c r="A704" t="n">
        <v>1930</v>
      </c>
      <c r="B704" t="n">
        <v>5</v>
      </c>
      <c r="C704" s="18" t="n">
        <v>-0.056513</v>
      </c>
      <c r="D704" s="19">
        <f>1+C704</f>
        <v/>
      </c>
    </row>
    <row r="705">
      <c r="A705" t="n">
        <v>1930</v>
      </c>
      <c r="B705" t="n">
        <v>6</v>
      </c>
      <c r="C705" s="18" t="n">
        <v>-0.097692</v>
      </c>
      <c r="D705" s="19">
        <f>1+C705</f>
        <v/>
      </c>
    </row>
    <row r="706">
      <c r="A706" t="n">
        <v>1930</v>
      </c>
      <c r="B706" t="n">
        <v>7</v>
      </c>
      <c r="C706" s="18" t="n">
        <v>-0.017597</v>
      </c>
      <c r="D706" s="19">
        <f>1+C706</f>
        <v/>
      </c>
    </row>
    <row r="707">
      <c r="A707" t="n">
        <v>1930</v>
      </c>
      <c r="B707" t="n">
        <v>8</v>
      </c>
      <c r="C707" s="18" t="n">
        <v>-0.008956</v>
      </c>
      <c r="D707" s="19">
        <f>1+C707</f>
        <v/>
      </c>
    </row>
    <row r="708">
      <c r="A708" t="n">
        <v>1930</v>
      </c>
      <c r="B708" t="n">
        <v>9</v>
      </c>
      <c r="C708" s="18" t="n">
        <v>0.003437</v>
      </c>
      <c r="D708" s="19">
        <f>1+C708</f>
        <v/>
      </c>
    </row>
    <row r="709">
      <c r="A709" t="n">
        <v>1930</v>
      </c>
      <c r="B709" t="n">
        <v>10</v>
      </c>
      <c r="C709" s="18" t="n">
        <v>-0.133709</v>
      </c>
      <c r="D709" s="19">
        <f>1+C709</f>
        <v/>
      </c>
    </row>
    <row r="710">
      <c r="A710" t="n">
        <v>1930</v>
      </c>
      <c r="B710" t="n">
        <v>11</v>
      </c>
      <c r="C710" s="18" t="n">
        <v>-0.067991</v>
      </c>
      <c r="D710" s="19">
        <f>1+C710</f>
        <v/>
      </c>
    </row>
    <row r="711">
      <c r="A711" t="n">
        <v>1930</v>
      </c>
      <c r="B711" t="n">
        <v>12</v>
      </c>
      <c r="C711" s="18" t="n">
        <v>-0.061873</v>
      </c>
      <c r="D711" s="19">
        <f>1+C711</f>
        <v/>
      </c>
    </row>
    <row r="712">
      <c r="A712" t="n">
        <v>1931</v>
      </c>
      <c r="B712" t="n">
        <v>1</v>
      </c>
      <c r="C712" s="18" t="n">
        <v>0.035497</v>
      </c>
      <c r="D712" s="19">
        <f>1+C712</f>
        <v/>
      </c>
    </row>
    <row r="713">
      <c r="A713" t="n">
        <v>1931</v>
      </c>
      <c r="B713" t="n">
        <v>2</v>
      </c>
      <c r="C713" s="18" t="n">
        <v>0.081317</v>
      </c>
      <c r="D713" s="19">
        <f>1+C713</f>
        <v/>
      </c>
    </row>
    <row r="714">
      <c r="A714" t="n">
        <v>1931</v>
      </c>
      <c r="B714" t="n">
        <v>3</v>
      </c>
      <c r="C714" s="18" t="n">
        <v>0.02374</v>
      </c>
      <c r="D714" s="19">
        <f>1+C714</f>
        <v/>
      </c>
    </row>
    <row r="715">
      <c r="A715" t="n">
        <v>1931</v>
      </c>
      <c r="B715" t="n">
        <v>4</v>
      </c>
      <c r="C715" s="18" t="n">
        <v>-0.09086</v>
      </c>
      <c r="D715" s="19">
        <f>1+C715</f>
        <v/>
      </c>
    </row>
    <row r="716">
      <c r="A716" t="n">
        <v>1931</v>
      </c>
      <c r="B716" t="n">
        <v>5</v>
      </c>
      <c r="C716" s="18" t="n">
        <v>-0.09167</v>
      </c>
      <c r="D716" s="19">
        <f>1+C716</f>
        <v/>
      </c>
    </row>
    <row r="717">
      <c r="A717" t="n">
        <v>1931</v>
      </c>
      <c r="B717" t="n">
        <v>6</v>
      </c>
      <c r="C717" s="18" t="n">
        <v>-0.026867</v>
      </c>
      <c r="D717" s="19">
        <f>1+C717</f>
        <v/>
      </c>
    </row>
    <row r="718">
      <c r="A718" t="n">
        <v>1931</v>
      </c>
      <c r="B718" t="n">
        <v>7</v>
      </c>
      <c r="C718" s="18" t="n">
        <v>0.038493</v>
      </c>
      <c r="D718" s="19">
        <f>1+C718</f>
        <v/>
      </c>
    </row>
    <row r="719">
      <c r="A719" t="n">
        <v>1931</v>
      </c>
      <c r="B719" t="n">
        <v>8</v>
      </c>
      <c r="C719" s="18" t="n">
        <v>-0.024928</v>
      </c>
      <c r="D719" s="19">
        <f>1+C719</f>
        <v/>
      </c>
    </row>
    <row r="720">
      <c r="A720" t="n">
        <v>1931</v>
      </c>
      <c r="B720" t="n">
        <v>9</v>
      </c>
      <c r="C720" s="18" t="n">
        <v>-0.143765</v>
      </c>
      <c r="D720" s="19">
        <f>1+C720</f>
        <v/>
      </c>
    </row>
    <row r="721">
      <c r="A721" t="n">
        <v>1931</v>
      </c>
      <c r="B721" t="n">
        <v>10</v>
      </c>
      <c r="C721" s="18" t="n">
        <v>-0.127594</v>
      </c>
      <c r="D721" s="19">
        <f>1+C721</f>
        <v/>
      </c>
    </row>
    <row r="722">
      <c r="A722" t="n">
        <v>1931</v>
      </c>
      <c r="B722" t="n">
        <v>11</v>
      </c>
      <c r="C722" s="18" t="n">
        <v>0.020433</v>
      </c>
      <c r="D722" s="19">
        <f>1+C722</f>
        <v/>
      </c>
    </row>
    <row r="723">
      <c r="A723" t="n">
        <v>1931</v>
      </c>
      <c r="B723" t="n">
        <v>12</v>
      </c>
      <c r="C723" s="18" t="n">
        <v>-0.181104</v>
      </c>
      <c r="D723" s="19">
        <f>1+C723</f>
        <v/>
      </c>
    </row>
    <row r="724">
      <c r="A724" t="n">
        <v>1932</v>
      </c>
      <c r="B724" t="n">
        <v>1</v>
      </c>
      <c r="C724" s="18" t="n">
        <v>-0.008755000000000001</v>
      </c>
      <c r="D724" s="19">
        <f>1+C724</f>
        <v/>
      </c>
    </row>
    <row r="725">
      <c r="A725" t="n">
        <v>1932</v>
      </c>
      <c r="B725" t="n">
        <v>2</v>
      </c>
      <c r="C725" s="18" t="n">
        <v>-0.000736</v>
      </c>
      <c r="D725" s="19">
        <f>1+C725</f>
        <v/>
      </c>
    </row>
    <row r="726">
      <c r="A726" t="n">
        <v>1932</v>
      </c>
      <c r="B726" t="n">
        <v>3</v>
      </c>
      <c r="C726" s="18" t="n">
        <v>0.011138</v>
      </c>
      <c r="D726" s="19">
        <f>1+C726</f>
        <v/>
      </c>
    </row>
    <row r="727">
      <c r="A727" t="n">
        <v>1932</v>
      </c>
      <c r="B727" t="n">
        <v>4</v>
      </c>
      <c r="C727" s="18" t="n">
        <v>-0.232513</v>
      </c>
      <c r="D727" s="19">
        <f>1+C727</f>
        <v/>
      </c>
    </row>
    <row r="728">
      <c r="A728" t="n">
        <v>1932</v>
      </c>
      <c r="B728" t="n">
        <v>5</v>
      </c>
      <c r="C728" s="18" t="n">
        <v>-0.113499</v>
      </c>
      <c r="D728" s="19">
        <f>1+C728</f>
        <v/>
      </c>
    </row>
    <row r="729">
      <c r="A729" t="n">
        <v>1932</v>
      </c>
      <c r="B729" t="n">
        <v>6</v>
      </c>
      <c r="C729" s="18" t="n">
        <v>-0.124319</v>
      </c>
      <c r="D729" s="19">
        <f>1+C729</f>
        <v/>
      </c>
    </row>
    <row r="730">
      <c r="A730" t="n">
        <v>1932</v>
      </c>
      <c r="B730" t="n">
        <v>7</v>
      </c>
      <c r="C730" s="18" t="n">
        <v>0.061378</v>
      </c>
      <c r="D730" s="19">
        <f>1+C730</f>
        <v/>
      </c>
    </row>
    <row r="731">
      <c r="A731" t="n">
        <v>1932</v>
      </c>
      <c r="B731" t="n">
        <v>8</v>
      </c>
      <c r="C731" s="18" t="n">
        <v>0.513085</v>
      </c>
      <c r="D731" s="19">
        <f>1+C731</f>
        <v/>
      </c>
    </row>
    <row r="732">
      <c r="A732" t="n">
        <v>1932</v>
      </c>
      <c r="B732" t="n">
        <v>9</v>
      </c>
      <c r="C732" s="18" t="n">
        <v>0.103364</v>
      </c>
      <c r="D732" s="19">
        <f>1+C732</f>
        <v/>
      </c>
    </row>
    <row r="733">
      <c r="A733" t="n">
        <v>1932</v>
      </c>
      <c r="B733" t="n">
        <v>10</v>
      </c>
      <c r="C733" s="18" t="n">
        <v>-0.132432</v>
      </c>
      <c r="D733" s="19">
        <f>1+C733</f>
        <v/>
      </c>
    </row>
    <row r="734">
      <c r="A734" t="n">
        <v>1932</v>
      </c>
      <c r="B734" t="n">
        <v>11</v>
      </c>
      <c r="C734" s="18" t="n">
        <v>-0.003667</v>
      </c>
      <c r="D734" s="19">
        <f>1+C734</f>
        <v/>
      </c>
    </row>
    <row r="735">
      <c r="A735" t="n">
        <v>1932</v>
      </c>
      <c r="B735" t="n">
        <v>12</v>
      </c>
      <c r="C735" s="18" t="n">
        <v>-0.026714</v>
      </c>
      <c r="D735" s="19">
        <f>1+C735</f>
        <v/>
      </c>
    </row>
    <row r="736">
      <c r="A736" t="n">
        <v>1933</v>
      </c>
      <c r="B736" t="n">
        <v>1</v>
      </c>
      <c r="C736" s="18" t="n">
        <v>0.045638</v>
      </c>
      <c r="D736" s="19">
        <f>1+C736</f>
        <v/>
      </c>
    </row>
    <row r="737">
      <c r="A737" t="n">
        <v>1933</v>
      </c>
      <c r="B737" t="n">
        <v>2</v>
      </c>
      <c r="C737" s="18" t="n">
        <v>-0.112717</v>
      </c>
      <c r="D737" s="19">
        <f>1+C737</f>
        <v/>
      </c>
    </row>
    <row r="738">
      <c r="A738" t="n">
        <v>1933</v>
      </c>
      <c r="B738" t="n">
        <v>3</v>
      </c>
      <c r="C738" s="18" t="n">
        <v>0.003267</v>
      </c>
      <c r="D738" s="19">
        <f>1+C738</f>
        <v/>
      </c>
    </row>
    <row r="739">
      <c r="A739" t="n">
        <v>1933</v>
      </c>
      <c r="B739" t="n">
        <v>4</v>
      </c>
      <c r="C739" s="18" t="n">
        <v>0.11236</v>
      </c>
      <c r="D739" s="19">
        <f>1+C739</f>
        <v/>
      </c>
    </row>
    <row r="740">
      <c r="A740" t="n">
        <v>1933</v>
      </c>
      <c r="B740" t="n">
        <v>5</v>
      </c>
      <c r="C740" s="18" t="n">
        <v>0.293118</v>
      </c>
      <c r="D740" s="19">
        <f>1+C740</f>
        <v/>
      </c>
    </row>
    <row r="741">
      <c r="A741" t="n">
        <v>1933</v>
      </c>
      <c r="B741" t="n">
        <v>6</v>
      </c>
      <c r="C741" s="18" t="n">
        <v>0.17578</v>
      </c>
      <c r="D741" s="19">
        <f>1+C741</f>
        <v/>
      </c>
    </row>
    <row r="742">
      <c r="A742" t="n">
        <v>1933</v>
      </c>
      <c r="B742" t="n">
        <v>7</v>
      </c>
      <c r="C742" s="18" t="n">
        <v>0.084577</v>
      </c>
      <c r="D742" s="19">
        <f>1+C742</f>
        <v/>
      </c>
    </row>
    <row r="743">
      <c r="A743" t="n">
        <v>1933</v>
      </c>
      <c r="B743" t="n">
        <v>8</v>
      </c>
      <c r="C743" s="18" t="n">
        <v>-0.046453</v>
      </c>
      <c r="D743" s="19">
        <f>1+C743</f>
        <v/>
      </c>
    </row>
    <row r="744">
      <c r="A744" t="n">
        <v>1933</v>
      </c>
      <c r="B744" t="n">
        <v>9</v>
      </c>
      <c r="C744" s="18" t="n">
        <v>-0.004881</v>
      </c>
      <c r="D744" s="19">
        <f>1+C744</f>
        <v/>
      </c>
    </row>
    <row r="745">
      <c r="A745" t="n">
        <v>1933</v>
      </c>
      <c r="B745" t="n">
        <v>10</v>
      </c>
      <c r="C745" s="18" t="n">
        <v>-0.093809</v>
      </c>
      <c r="D745" s="19">
        <f>1+C745</f>
        <v/>
      </c>
    </row>
    <row r="746">
      <c r="A746" t="n">
        <v>1933</v>
      </c>
      <c r="B746" t="n">
        <v>11</v>
      </c>
      <c r="C746" s="18" t="n">
        <v>0.027967</v>
      </c>
      <c r="D746" s="19">
        <f>1+C746</f>
        <v/>
      </c>
    </row>
    <row r="747">
      <c r="A747" t="n">
        <v>1933</v>
      </c>
      <c r="B747" t="n">
        <v>12</v>
      </c>
      <c r="C747" s="18" t="n">
        <v>0.023177</v>
      </c>
      <c r="D747" s="19">
        <f>1+C747</f>
        <v/>
      </c>
    </row>
    <row r="748">
      <c r="A748" t="n">
        <v>1934</v>
      </c>
      <c r="B748" t="n">
        <v>1</v>
      </c>
      <c r="C748" s="18" t="n">
        <v>0.060856</v>
      </c>
      <c r="D748" s="19">
        <f>1+C748</f>
        <v/>
      </c>
    </row>
    <row r="749">
      <c r="A749" t="n">
        <v>1934</v>
      </c>
      <c r="B749" t="n">
        <v>2</v>
      </c>
      <c r="C749" s="18" t="n">
        <v>0.077496</v>
      </c>
      <c r="D749" s="19">
        <f>1+C749</f>
        <v/>
      </c>
    </row>
    <row r="750">
      <c r="A750" t="n">
        <v>1934</v>
      </c>
      <c r="B750" t="n">
        <v>3</v>
      </c>
      <c r="C750" s="18" t="n">
        <v>-0.047979</v>
      </c>
      <c r="D750" s="19">
        <f>1+C750</f>
        <v/>
      </c>
    </row>
    <row r="751">
      <c r="A751" t="n">
        <v>1934</v>
      </c>
      <c r="B751" t="n">
        <v>4</v>
      </c>
      <c r="C751" s="18" t="n">
        <v>0.020199</v>
      </c>
      <c r="D751" s="19">
        <f>1+C751</f>
        <v/>
      </c>
    </row>
    <row r="752">
      <c r="A752" t="n">
        <v>1934</v>
      </c>
      <c r="B752" t="n">
        <v>5</v>
      </c>
      <c r="C752" s="18" t="n">
        <v>-0.098259</v>
      </c>
      <c r="D752" s="19">
        <f>1+C752</f>
        <v/>
      </c>
    </row>
    <row r="753">
      <c r="A753" t="n">
        <v>1934</v>
      </c>
      <c r="B753" t="n">
        <v>6</v>
      </c>
      <c r="C753" s="18" t="n">
        <v>0.017032</v>
      </c>
      <c r="D753" s="19">
        <f>1+C753</f>
        <v/>
      </c>
    </row>
    <row r="754">
      <c r="A754" t="n">
        <v>1934</v>
      </c>
      <c r="B754" t="n">
        <v>7</v>
      </c>
      <c r="C754" s="18" t="n">
        <v>-0.043546</v>
      </c>
      <c r="D754" s="19">
        <f>1+C754</f>
        <v/>
      </c>
    </row>
    <row r="755">
      <c r="A755" t="n">
        <v>1934</v>
      </c>
      <c r="B755" t="n">
        <v>8</v>
      </c>
      <c r="C755" s="18" t="n">
        <v>-0.03514</v>
      </c>
      <c r="D755" s="19">
        <f>1+C755</f>
        <v/>
      </c>
    </row>
    <row r="756">
      <c r="A756" t="n">
        <v>1934</v>
      </c>
      <c r="B756" t="n">
        <v>9</v>
      </c>
      <c r="C756" s="18" t="n">
        <v>-0.020078</v>
      </c>
      <c r="D756" s="19">
        <f>1+C756</f>
        <v/>
      </c>
    </row>
    <row r="757">
      <c r="A757" t="n">
        <v>1934</v>
      </c>
      <c r="B757" t="n">
        <v>10</v>
      </c>
      <c r="C757" s="18" t="n">
        <v>0.01209</v>
      </c>
      <c r="D757" s="19">
        <f>1+C757</f>
        <v/>
      </c>
    </row>
    <row r="758">
      <c r="A758" t="n">
        <v>1934</v>
      </c>
      <c r="B758" t="n">
        <v>11</v>
      </c>
      <c r="C758" s="18" t="n">
        <v>0.032115</v>
      </c>
      <c r="D758" s="19">
        <f>1+C758</f>
        <v/>
      </c>
    </row>
    <row r="759">
      <c r="A759" t="n">
        <v>1934</v>
      </c>
      <c r="B759" t="n">
        <v>12</v>
      </c>
      <c r="C759" s="18" t="n">
        <v>0.010598</v>
      </c>
      <c r="D759" s="19">
        <f>1+C759</f>
        <v/>
      </c>
    </row>
    <row r="760">
      <c r="A760" t="n">
        <v>1935</v>
      </c>
      <c r="B760" t="n">
        <v>1</v>
      </c>
      <c r="C760" s="18" t="n">
        <v>0.00405</v>
      </c>
      <c r="D760" s="19">
        <f>1+C760</f>
        <v/>
      </c>
    </row>
    <row r="761">
      <c r="A761" t="n">
        <v>1935</v>
      </c>
      <c r="B761" t="n">
        <v>2</v>
      </c>
      <c r="C761" s="18" t="n">
        <v>-0.026188</v>
      </c>
      <c r="D761" s="19">
        <f>1+C761</f>
        <v/>
      </c>
    </row>
    <row r="762">
      <c r="A762" t="n">
        <v>1935</v>
      </c>
      <c r="B762" t="n">
        <v>3</v>
      </c>
      <c r="C762" s="18" t="n">
        <v>-0.059298</v>
      </c>
      <c r="D762" s="19">
        <f>1+C762</f>
        <v/>
      </c>
    </row>
    <row r="763">
      <c r="A763" t="n">
        <v>1935</v>
      </c>
      <c r="B763" t="n">
        <v>4</v>
      </c>
      <c r="C763" s="18" t="n">
        <v>0.079337</v>
      </c>
      <c r="D763" s="19">
        <f>1+C763</f>
        <v/>
      </c>
    </row>
    <row r="764">
      <c r="A764" t="n">
        <v>1935</v>
      </c>
      <c r="B764" t="n">
        <v>5</v>
      </c>
      <c r="C764" s="18" t="n">
        <v>0.08262700000000001</v>
      </c>
      <c r="D764" s="19">
        <f>1+C764</f>
        <v/>
      </c>
    </row>
    <row r="765">
      <c r="A765" t="n">
        <v>1935</v>
      </c>
      <c r="B765" t="n">
        <v>6</v>
      </c>
      <c r="C765" s="18" t="n">
        <v>0.041709</v>
      </c>
      <c r="D765" s="19">
        <f>1+C765</f>
        <v/>
      </c>
    </row>
    <row r="766">
      <c r="A766" t="n">
        <v>1935</v>
      </c>
      <c r="B766" t="n">
        <v>7</v>
      </c>
      <c r="C766" s="18" t="n">
        <v>0.055995</v>
      </c>
      <c r="D766" s="19">
        <f>1+C766</f>
        <v/>
      </c>
    </row>
    <row r="767">
      <c r="A767" t="n">
        <v>1935</v>
      </c>
      <c r="B767" t="n">
        <v>8</v>
      </c>
      <c r="C767" s="18" t="n">
        <v>0.071049</v>
      </c>
      <c r="D767" s="19">
        <f>1+C767</f>
        <v/>
      </c>
    </row>
    <row r="768">
      <c r="A768" t="n">
        <v>1935</v>
      </c>
      <c r="B768" t="n">
        <v>9</v>
      </c>
      <c r="C768" s="18" t="n">
        <v>0.024333</v>
      </c>
      <c r="D768" s="19">
        <f>1+C768</f>
        <v/>
      </c>
    </row>
    <row r="769">
      <c r="A769" t="n">
        <v>1935</v>
      </c>
      <c r="B769" t="n">
        <v>10</v>
      </c>
      <c r="C769" s="18" t="n">
        <v>0.029931</v>
      </c>
      <c r="D769" s="19">
        <f>1+C769</f>
        <v/>
      </c>
    </row>
    <row r="770">
      <c r="A770" t="n">
        <v>1935</v>
      </c>
      <c r="B770" t="n">
        <v>11</v>
      </c>
      <c r="C770" s="18" t="n">
        <v>0.097176</v>
      </c>
      <c r="D770" s="19">
        <f>1+C770</f>
        <v/>
      </c>
    </row>
    <row r="771">
      <c r="A771" t="n">
        <v>1935</v>
      </c>
      <c r="B771" t="n">
        <v>12</v>
      </c>
      <c r="C771" s="18" t="n">
        <v>0.003004</v>
      </c>
      <c r="D771" s="19">
        <f>1+C771</f>
        <v/>
      </c>
    </row>
    <row r="772">
      <c r="A772" t="n">
        <v>1936</v>
      </c>
      <c r="B772" t="n">
        <v>1</v>
      </c>
      <c r="C772" s="18" t="n">
        <v>0.058282</v>
      </c>
      <c r="D772" s="19">
        <f>1+C772</f>
        <v/>
      </c>
    </row>
    <row r="773">
      <c r="A773" t="n">
        <v>1936</v>
      </c>
      <c r="B773" t="n">
        <v>2</v>
      </c>
      <c r="C773" s="18" t="n">
        <v>0.06038</v>
      </c>
      <c r="D773" s="19">
        <f>1+C773</f>
        <v/>
      </c>
    </row>
    <row r="774">
      <c r="A774" t="n">
        <v>1936</v>
      </c>
      <c r="B774" t="n">
        <v>3</v>
      </c>
      <c r="C774" s="18" t="n">
        <v>0.02417</v>
      </c>
      <c r="D774" s="19">
        <f>1+C774</f>
        <v/>
      </c>
    </row>
    <row r="775">
      <c r="A775" t="n">
        <v>1936</v>
      </c>
      <c r="B775" t="n">
        <v>4</v>
      </c>
      <c r="C775" s="18" t="n">
        <v>0.004243</v>
      </c>
      <c r="D775" s="19">
        <f>1+C775</f>
        <v/>
      </c>
    </row>
    <row r="776">
      <c r="A776" t="n">
        <v>1936</v>
      </c>
      <c r="B776" t="n">
        <v>5</v>
      </c>
      <c r="C776" s="18" t="n">
        <v>-0.050105</v>
      </c>
      <c r="D776" s="19">
        <f>1+C776</f>
        <v/>
      </c>
    </row>
    <row r="777">
      <c r="A777" t="n">
        <v>1936</v>
      </c>
      <c r="B777" t="n">
        <v>6</v>
      </c>
      <c r="C777" s="18" t="n">
        <v>0.045836</v>
      </c>
      <c r="D777" s="19">
        <f>1+C777</f>
        <v/>
      </c>
    </row>
    <row r="778">
      <c r="A778" t="n">
        <v>1936</v>
      </c>
      <c r="B778" t="n">
        <v>7</v>
      </c>
      <c r="C778" s="18" t="n">
        <v>0.062457</v>
      </c>
      <c r="D778" s="19">
        <f>1+C778</f>
        <v/>
      </c>
    </row>
    <row r="779">
      <c r="A779" t="n">
        <v>1936</v>
      </c>
      <c r="B779" t="n">
        <v>8</v>
      </c>
      <c r="C779" s="18" t="n">
        <v>0.023083</v>
      </c>
      <c r="D779" s="19">
        <f>1+C779</f>
        <v/>
      </c>
    </row>
    <row r="780">
      <c r="A780" t="n">
        <v>1936</v>
      </c>
      <c r="B780" t="n">
        <v>9</v>
      </c>
      <c r="C780" s="18" t="n">
        <v>0.014545</v>
      </c>
      <c r="D780" s="19">
        <f>1+C780</f>
        <v/>
      </c>
    </row>
    <row r="781">
      <c r="A781" t="n">
        <v>1936</v>
      </c>
      <c r="B781" t="n">
        <v>10</v>
      </c>
      <c r="C781" s="18" t="n">
        <v>0.055694</v>
      </c>
      <c r="D781" s="19">
        <f>1+C781</f>
        <v/>
      </c>
    </row>
    <row r="782">
      <c r="A782" t="n">
        <v>1936</v>
      </c>
      <c r="B782" t="n">
        <v>11</v>
      </c>
      <c r="C782" s="18" t="n">
        <v>0.031199</v>
      </c>
      <c r="D782" s="19">
        <f>1+C782</f>
        <v/>
      </c>
    </row>
    <row r="783">
      <c r="A783" t="n">
        <v>1936</v>
      </c>
      <c r="B783" t="n">
        <v>12</v>
      </c>
      <c r="C783" s="18" t="n">
        <v>-0.013825</v>
      </c>
      <c r="D783" s="19">
        <f>1+C783</f>
        <v/>
      </c>
    </row>
    <row r="784">
      <c r="A784" t="n">
        <v>1937</v>
      </c>
      <c r="B784" t="n">
        <v>1</v>
      </c>
      <c r="C784" s="18" t="n">
        <v>0.034633</v>
      </c>
      <c r="D784" s="19">
        <f>1+C784</f>
        <v/>
      </c>
    </row>
    <row r="785">
      <c r="A785" t="n">
        <v>1937</v>
      </c>
      <c r="B785" t="n">
        <v>2</v>
      </c>
      <c r="C785" s="18" t="n">
        <v>0.033068</v>
      </c>
      <c r="D785" s="19">
        <f>1+C785</f>
        <v/>
      </c>
    </row>
    <row r="786">
      <c r="A786" t="n">
        <v>1937</v>
      </c>
      <c r="B786" t="n">
        <v>3</v>
      </c>
      <c r="C786" s="18" t="n">
        <v>0.002347</v>
      </c>
      <c r="D786" s="19">
        <f>1+C786</f>
        <v/>
      </c>
    </row>
    <row r="787">
      <c r="A787" t="n">
        <v>1937</v>
      </c>
      <c r="B787" t="n">
        <v>4</v>
      </c>
      <c r="C787" s="18" t="n">
        <v>-0.056108</v>
      </c>
      <c r="D787" s="19">
        <f>1+C787</f>
        <v/>
      </c>
    </row>
    <row r="788">
      <c r="A788" t="n">
        <v>1937</v>
      </c>
      <c r="B788" t="n">
        <v>5</v>
      </c>
      <c r="C788" s="18" t="n">
        <v>-0.040711</v>
      </c>
      <c r="D788" s="19">
        <f>1+C788</f>
        <v/>
      </c>
    </row>
    <row r="789">
      <c r="A789" t="n">
        <v>1937</v>
      </c>
      <c r="B789" t="n">
        <v>6</v>
      </c>
      <c r="C789" s="18" t="n">
        <v>-0.033231</v>
      </c>
      <c r="D789" s="19">
        <f>1+C789</f>
        <v/>
      </c>
    </row>
    <row r="790">
      <c r="A790" t="n">
        <v>1937</v>
      </c>
      <c r="B790" t="n">
        <v>7</v>
      </c>
      <c r="C790" s="18" t="n">
        <v>0.063814</v>
      </c>
      <c r="D790" s="19">
        <f>1+C790</f>
        <v/>
      </c>
    </row>
    <row r="791">
      <c r="A791" t="n">
        <v>1937</v>
      </c>
      <c r="B791" t="n">
        <v>8</v>
      </c>
      <c r="C791" s="18" t="n">
        <v>0.014249</v>
      </c>
      <c r="D791" s="19">
        <f>1+C791</f>
        <v/>
      </c>
    </row>
    <row r="792">
      <c r="A792" t="n">
        <v>1937</v>
      </c>
      <c r="B792" t="n">
        <v>9</v>
      </c>
      <c r="C792" s="18" t="n">
        <v>-0.137744</v>
      </c>
      <c r="D792" s="19">
        <f>1+C792</f>
        <v/>
      </c>
    </row>
    <row r="793">
      <c r="A793" t="n">
        <v>1937</v>
      </c>
      <c r="B793" t="n">
        <v>10</v>
      </c>
      <c r="C793" s="18" t="n">
        <v>-0.140919</v>
      </c>
      <c r="D793" s="19">
        <f>1+C793</f>
        <v/>
      </c>
    </row>
    <row r="794">
      <c r="A794" t="n">
        <v>1937</v>
      </c>
      <c r="B794" t="n">
        <v>11</v>
      </c>
      <c r="C794" s="18" t="n">
        <v>-0.08258699999999999</v>
      </c>
      <c r="D794" s="19">
        <f>1+C794</f>
        <v/>
      </c>
    </row>
    <row r="795">
      <c r="A795" t="n">
        <v>1937</v>
      </c>
      <c r="B795" t="n">
        <v>12</v>
      </c>
      <c r="C795" s="18" t="n">
        <v>-0.010119</v>
      </c>
      <c r="D795" s="19">
        <f>1+C795</f>
        <v/>
      </c>
    </row>
    <row r="796">
      <c r="A796" t="n">
        <v>1938</v>
      </c>
      <c r="B796" t="n">
        <v>1</v>
      </c>
      <c r="C796" s="18" t="n">
        <v>0.032315</v>
      </c>
      <c r="D796" s="19">
        <f>1+C796</f>
        <v/>
      </c>
    </row>
    <row r="797">
      <c r="A797" t="n">
        <v>1938</v>
      </c>
      <c r="B797" t="n">
        <v>2</v>
      </c>
      <c r="C797" s="18" t="n">
        <v>-0.018076</v>
      </c>
      <c r="D797" s="19">
        <f>1+C797</f>
        <v/>
      </c>
    </row>
    <row r="798">
      <c r="A798" t="n">
        <v>1938</v>
      </c>
      <c r="B798" t="n">
        <v>3</v>
      </c>
      <c r="C798" s="18" t="n">
        <v>-0.060236</v>
      </c>
      <c r="D798" s="19">
        <f>1+C798</f>
        <v/>
      </c>
    </row>
    <row r="799">
      <c r="A799" t="n">
        <v>1938</v>
      </c>
      <c r="B799" t="n">
        <v>4</v>
      </c>
      <c r="C799" s="18" t="n">
        <v>-0.03454</v>
      </c>
      <c r="D799" s="19">
        <f>1+C799</f>
        <v/>
      </c>
    </row>
    <row r="800">
      <c r="A800" t="n">
        <v>1938</v>
      </c>
      <c r="B800" t="n">
        <v>5</v>
      </c>
      <c r="C800" s="18" t="n">
        <v>0.015448</v>
      </c>
      <c r="D800" s="19">
        <f>1+C800</f>
        <v/>
      </c>
    </row>
    <row r="801">
      <c r="A801" t="n">
        <v>1938</v>
      </c>
      <c r="B801" t="n">
        <v>6</v>
      </c>
      <c r="C801" s="18" t="n">
        <v>0.029225</v>
      </c>
      <c r="D801" s="19">
        <f>1+C801</f>
        <v/>
      </c>
    </row>
    <row r="802">
      <c r="A802" t="n">
        <v>1938</v>
      </c>
      <c r="B802" t="n">
        <v>7</v>
      </c>
      <c r="C802" s="18" t="n">
        <v>0.204647</v>
      </c>
      <c r="D802" s="19">
        <f>1+C802</f>
        <v/>
      </c>
    </row>
    <row r="803">
      <c r="A803" t="n">
        <v>1938</v>
      </c>
      <c r="B803" t="n">
        <v>8</v>
      </c>
      <c r="C803" s="18" t="n">
        <v>0.010394</v>
      </c>
      <c r="D803" s="19">
        <f>1+C803</f>
        <v/>
      </c>
    </row>
    <row r="804">
      <c r="A804" t="n">
        <v>1938</v>
      </c>
      <c r="B804" t="n">
        <v>9</v>
      </c>
      <c r="C804" s="18" t="n">
        <v>-0.041024</v>
      </c>
      <c r="D804" s="19">
        <f>1+C804</f>
        <v/>
      </c>
    </row>
    <row r="805">
      <c r="A805" t="n">
        <v>1938</v>
      </c>
      <c r="B805" t="n">
        <v>10</v>
      </c>
      <c r="C805" s="18" t="n">
        <v>0.115816</v>
      </c>
      <c r="D805" s="19">
        <f>1+C805</f>
        <v/>
      </c>
    </row>
    <row r="806">
      <c r="A806" t="n">
        <v>1938</v>
      </c>
      <c r="B806" t="n">
        <v>11</v>
      </c>
      <c r="C806" s="18" t="n">
        <v>0.004339</v>
      </c>
      <c r="D806" s="19">
        <f>1+C806</f>
        <v/>
      </c>
    </row>
    <row r="807">
      <c r="A807" t="n">
        <v>1938</v>
      </c>
      <c r="B807" t="n">
        <v>12</v>
      </c>
      <c r="C807" s="18" t="n">
        <v>-0.025822</v>
      </c>
      <c r="D807" s="19">
        <f>1+C807</f>
        <v/>
      </c>
    </row>
    <row r="808">
      <c r="A808" t="n">
        <v>1939</v>
      </c>
      <c r="B808" t="n">
        <v>1</v>
      </c>
      <c r="C808" s="18" t="n">
        <v>-0.011601</v>
      </c>
      <c r="D808" s="19">
        <f>1+C808</f>
        <v/>
      </c>
    </row>
    <row r="809">
      <c r="A809" t="n">
        <v>1939</v>
      </c>
      <c r="B809" t="n">
        <v>2</v>
      </c>
      <c r="C809" s="18" t="n">
        <v>-0.004556</v>
      </c>
      <c r="D809" s="19">
        <f>1+C809</f>
        <v/>
      </c>
    </row>
    <row r="810">
      <c r="A810" t="n">
        <v>1939</v>
      </c>
      <c r="B810" t="n">
        <v>3</v>
      </c>
      <c r="C810" s="18" t="n">
        <v>0.002688</v>
      </c>
      <c r="D810" s="19">
        <f>1+C810</f>
        <v/>
      </c>
    </row>
    <row r="811">
      <c r="A811" t="n">
        <v>1939</v>
      </c>
      <c r="B811" t="n">
        <v>4</v>
      </c>
      <c r="C811" s="18" t="n">
        <v>-0.122388</v>
      </c>
      <c r="D811" s="19">
        <f>1+C811</f>
        <v/>
      </c>
    </row>
    <row r="812">
      <c r="A812" t="n">
        <v>1939</v>
      </c>
      <c r="B812" t="n">
        <v>5</v>
      </c>
      <c r="C812" s="18" t="n">
        <v>0.040987</v>
      </c>
      <c r="D812" s="19">
        <f>1+C812</f>
        <v/>
      </c>
    </row>
    <row r="813">
      <c r="A813" t="n">
        <v>1939</v>
      </c>
      <c r="B813" t="n">
        <v>6</v>
      </c>
      <c r="C813" s="18" t="n">
        <v>0.021742</v>
      </c>
      <c r="D813" s="19">
        <f>1+C813</f>
        <v/>
      </c>
    </row>
    <row r="814">
      <c r="A814" t="n">
        <v>1939</v>
      </c>
      <c r="B814" t="n">
        <v>7</v>
      </c>
      <c r="C814" s="18" t="n">
        <v>0.028434</v>
      </c>
      <c r="D814" s="19">
        <f>1+C814</f>
        <v/>
      </c>
    </row>
    <row r="815">
      <c r="A815" t="n">
        <v>1939</v>
      </c>
      <c r="B815" t="n">
        <v>8</v>
      </c>
      <c r="C815" s="18" t="n">
        <v>-0.010603</v>
      </c>
      <c r="D815" s="19">
        <f>1+C815</f>
        <v/>
      </c>
    </row>
    <row r="816">
      <c r="A816" t="n">
        <v>1939</v>
      </c>
      <c r="B816" t="n">
        <v>9</v>
      </c>
      <c r="C816" s="18" t="n">
        <v>0.11063</v>
      </c>
      <c r="D816" s="19">
        <f>1+C816</f>
        <v/>
      </c>
    </row>
    <row r="817">
      <c r="A817" t="n">
        <v>1939</v>
      </c>
      <c r="B817" t="n">
        <v>10</v>
      </c>
      <c r="C817" s="18" t="n">
        <v>0.013965</v>
      </c>
      <c r="D817" s="19">
        <f>1+C817</f>
        <v/>
      </c>
    </row>
    <row r="818">
      <c r="A818" t="n">
        <v>1939</v>
      </c>
      <c r="B818" t="n">
        <v>11</v>
      </c>
      <c r="C818" s="18" t="n">
        <v>-0.013953</v>
      </c>
      <c r="D818" s="19">
        <f>1+C818</f>
        <v/>
      </c>
    </row>
    <row r="819">
      <c r="A819" t="n">
        <v>1939</v>
      </c>
      <c r="B819" t="n">
        <v>12</v>
      </c>
      <c r="C819" s="18" t="n">
        <v>-0.0196</v>
      </c>
      <c r="D819" s="19">
        <f>1+C819</f>
        <v/>
      </c>
    </row>
    <row r="820">
      <c r="A820" t="n">
        <v>1940</v>
      </c>
      <c r="B820" t="n">
        <v>1</v>
      </c>
      <c r="C820" s="18" t="n">
        <v>-0.00146</v>
      </c>
      <c r="D820" s="19">
        <f>1+C820</f>
        <v/>
      </c>
    </row>
    <row r="821">
      <c r="A821" t="n">
        <v>1940</v>
      </c>
      <c r="B821" t="n">
        <v>2</v>
      </c>
      <c r="C821" s="18" t="n">
        <v>-0.002258</v>
      </c>
      <c r="D821" s="19">
        <f>1+C821</f>
        <v/>
      </c>
    </row>
    <row r="822">
      <c r="A822" t="n">
        <v>1940</v>
      </c>
      <c r="B822" t="n">
        <v>3</v>
      </c>
      <c r="C822" s="18" t="n">
        <v>-0.001432</v>
      </c>
      <c r="D822" s="19">
        <f>1+C822</f>
        <v/>
      </c>
    </row>
    <row r="823">
      <c r="A823" t="n">
        <v>1940</v>
      </c>
      <c r="B823" t="n">
        <v>4</v>
      </c>
      <c r="C823" s="18" t="n">
        <v>0.014243</v>
      </c>
      <c r="D823" s="19">
        <f>1+C823</f>
        <v/>
      </c>
    </row>
    <row r="824">
      <c r="A824" t="n">
        <v>1940</v>
      </c>
      <c r="B824" t="n">
        <v>5</v>
      </c>
      <c r="C824" s="18" t="n">
        <v>-0.133365</v>
      </c>
      <c r="D824" s="19">
        <f>1+C824</f>
        <v/>
      </c>
    </row>
    <row r="825">
      <c r="A825" t="n">
        <v>1940</v>
      </c>
      <c r="B825" t="n">
        <v>6</v>
      </c>
      <c r="C825" s="18" t="n">
        <v>-0.08089200000000001</v>
      </c>
      <c r="D825" s="19">
        <f>1+C825</f>
        <v/>
      </c>
    </row>
    <row r="826">
      <c r="A826" t="n">
        <v>1940</v>
      </c>
      <c r="B826" t="n">
        <v>7</v>
      </c>
      <c r="C826" s="18" t="n">
        <v>0.038751</v>
      </c>
      <c r="D826" s="19">
        <f>1+C826</f>
        <v/>
      </c>
    </row>
    <row r="827">
      <c r="A827" t="n">
        <v>1940</v>
      </c>
      <c r="B827" t="n">
        <v>8</v>
      </c>
      <c r="C827" s="18" t="n">
        <v>0.026554</v>
      </c>
      <c r="D827" s="19">
        <f>1+C827</f>
        <v/>
      </c>
    </row>
    <row r="828">
      <c r="A828" t="n">
        <v>1940</v>
      </c>
      <c r="B828" t="n">
        <v>9</v>
      </c>
      <c r="C828" s="18" t="n">
        <v>0.047631</v>
      </c>
      <c r="D828" s="19">
        <f>1+C828</f>
        <v/>
      </c>
    </row>
    <row r="829">
      <c r="A829" t="n">
        <v>1940</v>
      </c>
      <c r="B829" t="n">
        <v>10</v>
      </c>
      <c r="C829" s="18" t="n">
        <v>0.01466</v>
      </c>
      <c r="D829" s="19">
        <f>1+C829</f>
        <v/>
      </c>
    </row>
    <row r="830">
      <c r="A830" t="n">
        <v>1940</v>
      </c>
      <c r="B830" t="n">
        <v>11</v>
      </c>
      <c r="C830" s="18" t="n">
        <v>0.028503</v>
      </c>
      <c r="D830" s="19">
        <f>1+C830</f>
        <v/>
      </c>
    </row>
    <row r="831">
      <c r="A831" t="n">
        <v>1940</v>
      </c>
      <c r="B831" t="n">
        <v>12</v>
      </c>
      <c r="C831" s="18" t="n">
        <v>-0.035899</v>
      </c>
      <c r="D831" s="19">
        <f>1+C831</f>
        <v/>
      </c>
    </row>
    <row r="832">
      <c r="A832" t="n">
        <v>1941</v>
      </c>
      <c r="B832" t="n">
        <v>1</v>
      </c>
      <c r="C832" s="18" t="n">
        <v>0.007228</v>
      </c>
      <c r="D832" s="19">
        <f>1+C832</f>
        <v/>
      </c>
    </row>
    <row r="833">
      <c r="A833" t="n">
        <v>1941</v>
      </c>
      <c r="B833" t="n">
        <v>2</v>
      </c>
      <c r="C833" s="18" t="n">
        <v>-0.057214</v>
      </c>
      <c r="D833" s="19">
        <f>1+C833</f>
        <v/>
      </c>
    </row>
    <row r="834">
      <c r="A834" t="n">
        <v>1941</v>
      </c>
      <c r="B834" t="n">
        <v>3</v>
      </c>
      <c r="C834" s="18" t="n">
        <v>0.011796</v>
      </c>
      <c r="D834" s="19">
        <f>1+C834</f>
        <v/>
      </c>
    </row>
    <row r="835">
      <c r="A835" t="n">
        <v>1941</v>
      </c>
      <c r="B835" t="n">
        <v>4</v>
      </c>
      <c r="C835" s="18" t="n">
        <v>-0.025433</v>
      </c>
      <c r="D835" s="19">
        <f>1+C835</f>
        <v/>
      </c>
    </row>
    <row r="836">
      <c r="A836" t="n">
        <v>1941</v>
      </c>
      <c r="B836" t="n">
        <v>5</v>
      </c>
      <c r="C836" s="18" t="n">
        <v>-0.015848</v>
      </c>
      <c r="D836" s="19">
        <f>1+C836</f>
        <v/>
      </c>
    </row>
    <row r="837">
      <c r="A837" t="n">
        <v>1941</v>
      </c>
      <c r="B837" t="n">
        <v>6</v>
      </c>
      <c r="C837" s="18" t="n">
        <v>0.041092</v>
      </c>
      <c r="D837" s="19">
        <f>1+C837</f>
        <v/>
      </c>
    </row>
    <row r="838">
      <c r="A838" t="n">
        <v>1941</v>
      </c>
      <c r="B838" t="n">
        <v>7</v>
      </c>
      <c r="C838" s="18" t="n">
        <v>0.057149</v>
      </c>
      <c r="D838" s="19">
        <f>1+C838</f>
        <v/>
      </c>
    </row>
    <row r="839">
      <c r="A839" t="n">
        <v>1941</v>
      </c>
      <c r="B839" t="n">
        <v>8</v>
      </c>
      <c r="C839" s="18" t="n">
        <v>0.000785</v>
      </c>
      <c r="D839" s="19">
        <f>1+C839</f>
        <v/>
      </c>
    </row>
    <row r="840">
      <c r="A840" t="n">
        <v>1941</v>
      </c>
      <c r="B840" t="n">
        <v>9</v>
      </c>
      <c r="C840" s="18" t="n">
        <v>0.008652</v>
      </c>
      <c r="D840" s="19">
        <f>1+C840</f>
        <v/>
      </c>
    </row>
    <row r="841">
      <c r="A841" t="n">
        <v>1941</v>
      </c>
      <c r="B841" t="n">
        <v>10</v>
      </c>
      <c r="C841" s="18" t="n">
        <v>-0.034315</v>
      </c>
      <c r="D841" s="19">
        <f>1+C841</f>
        <v/>
      </c>
    </row>
    <row r="842">
      <c r="A842" t="n">
        <v>1941</v>
      </c>
      <c r="B842" t="n">
        <v>11</v>
      </c>
      <c r="C842" s="18" t="n">
        <v>-0.040805</v>
      </c>
      <c r="D842" s="19">
        <f>1+C842</f>
        <v/>
      </c>
    </row>
    <row r="843">
      <c r="A843" t="n">
        <v>1941</v>
      </c>
      <c r="B843" t="n">
        <v>12</v>
      </c>
      <c r="C843" s="18" t="n">
        <v>-0.058787</v>
      </c>
      <c r="D843" s="19">
        <f>1+C843</f>
        <v/>
      </c>
    </row>
    <row r="844">
      <c r="A844" t="n">
        <v>1942</v>
      </c>
      <c r="B844" t="n">
        <v>1</v>
      </c>
      <c r="C844" s="18" t="n">
        <v>0.026097</v>
      </c>
      <c r="D844" s="19">
        <f>1+C844</f>
        <v/>
      </c>
    </row>
    <row r="845">
      <c r="A845" t="n">
        <v>1942</v>
      </c>
      <c r="B845" t="n">
        <v>2</v>
      </c>
      <c r="C845" s="18" t="n">
        <v>-0.024854</v>
      </c>
      <c r="D845" s="19">
        <f>1+C845</f>
        <v/>
      </c>
    </row>
    <row r="846">
      <c r="A846" t="n">
        <v>1942</v>
      </c>
      <c r="B846" t="n">
        <v>3</v>
      </c>
      <c r="C846" s="18" t="n">
        <v>-0.047688</v>
      </c>
      <c r="D846" s="19">
        <f>1+C846</f>
        <v/>
      </c>
    </row>
    <row r="847">
      <c r="A847" t="n">
        <v>1942</v>
      </c>
      <c r="B847" t="n">
        <v>4</v>
      </c>
      <c r="C847" s="18" t="n">
        <v>-0.034637</v>
      </c>
      <c r="D847" s="19">
        <f>1+C847</f>
        <v/>
      </c>
    </row>
    <row r="848">
      <c r="A848" t="n">
        <v>1942</v>
      </c>
      <c r="B848" t="n">
        <v>5</v>
      </c>
      <c r="C848" s="18" t="n">
        <v>0.018601</v>
      </c>
      <c r="D848" s="19">
        <f>1+C848</f>
        <v/>
      </c>
    </row>
    <row r="849">
      <c r="A849" t="n">
        <v>1942</v>
      </c>
      <c r="B849" t="n">
        <v>6</v>
      </c>
      <c r="C849" s="18" t="n">
        <v>0.057377</v>
      </c>
      <c r="D849" s="19">
        <f>1+C849</f>
        <v/>
      </c>
    </row>
    <row r="850">
      <c r="A850" t="n">
        <v>1942</v>
      </c>
      <c r="B850" t="n">
        <v>7</v>
      </c>
      <c r="C850" s="18" t="n">
        <v>0.043684</v>
      </c>
      <c r="D850" s="19">
        <f>1+C850</f>
        <v/>
      </c>
    </row>
    <row r="851">
      <c r="A851" t="n">
        <v>1942</v>
      </c>
      <c r="B851" t="n">
        <v>8</v>
      </c>
      <c r="C851" s="18" t="n">
        <v>0.000321</v>
      </c>
      <c r="D851" s="19">
        <f>1+C851</f>
        <v/>
      </c>
    </row>
    <row r="852">
      <c r="A852" t="n">
        <v>1942</v>
      </c>
      <c r="B852" t="n">
        <v>9</v>
      </c>
      <c r="C852" s="18" t="n">
        <v>0.016492</v>
      </c>
      <c r="D852" s="19">
        <f>1+C852</f>
        <v/>
      </c>
    </row>
    <row r="853">
      <c r="A853" t="n">
        <v>1942</v>
      </c>
      <c r="B853" t="n">
        <v>10</v>
      </c>
      <c r="C853" s="18" t="n">
        <v>0.07958899999999999</v>
      </c>
      <c r="D853" s="19">
        <f>1+C853</f>
        <v/>
      </c>
    </row>
    <row r="854">
      <c r="A854" t="n">
        <v>1942</v>
      </c>
      <c r="B854" t="n">
        <v>11</v>
      </c>
      <c r="C854" s="18" t="n">
        <v>0.021459</v>
      </c>
      <c r="D854" s="19">
        <f>1+C854</f>
        <v/>
      </c>
    </row>
    <row r="855">
      <c r="A855" t="n">
        <v>1942</v>
      </c>
      <c r="B855" t="n">
        <v>12</v>
      </c>
      <c r="C855" s="18" t="n">
        <v>0.010472</v>
      </c>
      <c r="D855" s="19">
        <f>1+C855</f>
        <v/>
      </c>
    </row>
    <row r="856">
      <c r="A856" t="n">
        <v>1943</v>
      </c>
      <c r="B856" t="n">
        <v>1</v>
      </c>
      <c r="C856" s="18" t="n">
        <v>0.065039</v>
      </c>
      <c r="D856" s="19">
        <f>1+C856</f>
        <v/>
      </c>
    </row>
    <row r="857">
      <c r="A857" t="n">
        <v>1943</v>
      </c>
      <c r="B857" t="n">
        <v>2</v>
      </c>
      <c r="C857" s="18" t="n">
        <v>0.06433800000000001</v>
      </c>
      <c r="D857" s="19">
        <f>1+C857</f>
        <v/>
      </c>
    </row>
    <row r="858">
      <c r="A858" t="n">
        <v>1943</v>
      </c>
      <c r="B858" t="n">
        <v>3</v>
      </c>
      <c r="C858" s="18" t="n">
        <v>0.040147</v>
      </c>
      <c r="D858" s="19">
        <f>1+C858</f>
        <v/>
      </c>
    </row>
    <row r="859">
      <c r="A859" t="n">
        <v>1943</v>
      </c>
      <c r="B859" t="n">
        <v>4</v>
      </c>
      <c r="C859" s="18" t="n">
        <v>0.037865</v>
      </c>
      <c r="D859" s="19">
        <f>1+C859</f>
        <v/>
      </c>
    </row>
    <row r="860">
      <c r="A860" t="n">
        <v>1943</v>
      </c>
      <c r="B860" t="n">
        <v>5</v>
      </c>
      <c r="C860" s="18" t="n">
        <v>0.043633</v>
      </c>
      <c r="D860" s="19">
        <f>1+C860</f>
        <v/>
      </c>
    </row>
    <row r="861">
      <c r="A861" t="n">
        <v>1943</v>
      </c>
      <c r="B861" t="n">
        <v>6</v>
      </c>
      <c r="C861" s="18" t="n">
        <v>0.021797</v>
      </c>
      <c r="D861" s="19">
        <f>1+C861</f>
        <v/>
      </c>
    </row>
    <row r="862">
      <c r="A862" t="n">
        <v>1943</v>
      </c>
      <c r="B862" t="n">
        <v>7</v>
      </c>
      <c r="C862" s="18" t="n">
        <v>0.024747</v>
      </c>
      <c r="D862" s="19">
        <f>1+C862</f>
        <v/>
      </c>
    </row>
    <row r="863">
      <c r="A863" t="n">
        <v>1943</v>
      </c>
      <c r="B863" t="n">
        <v>8</v>
      </c>
      <c r="C863" s="18" t="n">
        <v>-0.045367</v>
      </c>
      <c r="D863" s="19">
        <f>1+C863</f>
        <v/>
      </c>
    </row>
    <row r="864">
      <c r="A864" t="n">
        <v>1943</v>
      </c>
      <c r="B864" t="n">
        <v>9</v>
      </c>
      <c r="C864" s="18" t="n">
        <v>0.025554</v>
      </c>
      <c r="D864" s="19">
        <f>1+C864</f>
        <v/>
      </c>
    </row>
    <row r="865">
      <c r="A865" t="n">
        <v>1943</v>
      </c>
      <c r="B865" t="n">
        <v>10</v>
      </c>
      <c r="C865" s="18" t="n">
        <v>-0.004981</v>
      </c>
      <c r="D865" s="19">
        <f>1+C865</f>
        <v/>
      </c>
    </row>
    <row r="866">
      <c r="A866" t="n">
        <v>1943</v>
      </c>
      <c r="B866" t="n">
        <v>11</v>
      </c>
      <c r="C866" s="18" t="n">
        <v>-0.042041</v>
      </c>
      <c r="D866" s="19">
        <f>1+C866</f>
        <v/>
      </c>
    </row>
    <row r="867">
      <c r="A867" t="n">
        <v>1943</v>
      </c>
      <c r="B867" t="n">
        <v>12</v>
      </c>
      <c r="C867" s="18" t="n">
        <v>0.017726</v>
      </c>
      <c r="D867" s="19">
        <f>1+C867</f>
        <v/>
      </c>
    </row>
    <row r="868">
      <c r="A868" t="n">
        <v>1944</v>
      </c>
      <c r="B868" t="n">
        <v>1</v>
      </c>
      <c r="C868" s="18" t="n">
        <v>0.036682</v>
      </c>
      <c r="D868" s="19">
        <f>1+C868</f>
        <v/>
      </c>
    </row>
    <row r="869">
      <c r="A869" t="n">
        <v>1944</v>
      </c>
      <c r="B869" t="n">
        <v>2</v>
      </c>
      <c r="C869" s="18" t="n">
        <v>-0.002414</v>
      </c>
      <c r="D869" s="19">
        <f>1+C869</f>
        <v/>
      </c>
    </row>
    <row r="870">
      <c r="A870" t="n">
        <v>1944</v>
      </c>
      <c r="B870" t="n">
        <v>3</v>
      </c>
      <c r="C870" s="18" t="n">
        <v>0.032427</v>
      </c>
      <c r="D870" s="19">
        <f>1+C870</f>
        <v/>
      </c>
    </row>
    <row r="871">
      <c r="A871" t="n">
        <v>1944</v>
      </c>
      <c r="B871" t="n">
        <v>4</v>
      </c>
      <c r="C871" s="18" t="n">
        <v>-0.013062</v>
      </c>
      <c r="D871" s="19">
        <f>1+C871</f>
        <v/>
      </c>
    </row>
    <row r="872">
      <c r="A872" t="n">
        <v>1944</v>
      </c>
      <c r="B872" t="n">
        <v>5</v>
      </c>
      <c r="C872" s="18" t="n">
        <v>0.022054</v>
      </c>
      <c r="D872" s="19">
        <f>1+C872</f>
        <v/>
      </c>
    </row>
    <row r="873">
      <c r="A873" t="n">
        <v>1944</v>
      </c>
      <c r="B873" t="n">
        <v>6</v>
      </c>
      <c r="C873" s="18" t="n">
        <v>0.051446</v>
      </c>
      <c r="D873" s="19">
        <f>1+C873</f>
        <v/>
      </c>
    </row>
    <row r="874">
      <c r="A874" t="n">
        <v>1944</v>
      </c>
      <c r="B874" t="n">
        <v>7</v>
      </c>
      <c r="C874" s="18" t="n">
        <v>0.030211</v>
      </c>
      <c r="D874" s="19">
        <f>1+C874</f>
        <v/>
      </c>
    </row>
    <row r="875">
      <c r="A875" t="n">
        <v>1944</v>
      </c>
      <c r="B875" t="n">
        <v>8</v>
      </c>
      <c r="C875" s="18" t="n">
        <v>-0.010534</v>
      </c>
      <c r="D875" s="19">
        <f>1+C875</f>
        <v/>
      </c>
    </row>
    <row r="876">
      <c r="A876" t="n">
        <v>1944</v>
      </c>
      <c r="B876" t="n">
        <v>9</v>
      </c>
      <c r="C876" s="18" t="n">
        <v>-0.01223</v>
      </c>
      <c r="D876" s="19">
        <f>1+C876</f>
        <v/>
      </c>
    </row>
    <row r="877">
      <c r="A877" t="n">
        <v>1944</v>
      </c>
      <c r="B877" t="n">
        <v>10</v>
      </c>
      <c r="C877" s="18" t="n">
        <v>0.028836</v>
      </c>
      <c r="D877" s="19">
        <f>1+C877</f>
        <v/>
      </c>
    </row>
    <row r="878">
      <c r="A878" t="n">
        <v>1944</v>
      </c>
      <c r="B878" t="n">
        <v>11</v>
      </c>
      <c r="C878" s="18" t="n">
        <v>-0.00284</v>
      </c>
      <c r="D878" s="19">
        <f>1+C878</f>
        <v/>
      </c>
    </row>
    <row r="879">
      <c r="A879" t="n">
        <v>1944</v>
      </c>
      <c r="B879" t="n">
        <v>12</v>
      </c>
      <c r="C879" s="18" t="n">
        <v>0.026001</v>
      </c>
      <c r="D879" s="19">
        <f>1+C879</f>
        <v/>
      </c>
    </row>
    <row r="880">
      <c r="A880" t="n">
        <v>1945</v>
      </c>
      <c r="B880" t="n">
        <v>1</v>
      </c>
      <c r="C880" s="18" t="n">
        <v>0.033863</v>
      </c>
      <c r="D880" s="19">
        <f>1+C880</f>
        <v/>
      </c>
    </row>
    <row r="881">
      <c r="A881" t="n">
        <v>1945</v>
      </c>
      <c r="B881" t="n">
        <v>2</v>
      </c>
      <c r="C881" s="18" t="n">
        <v>0.037353</v>
      </c>
      <c r="D881" s="19">
        <f>1+C881</f>
        <v/>
      </c>
    </row>
    <row r="882">
      <c r="A882" t="n">
        <v>1945</v>
      </c>
      <c r="B882" t="n">
        <v>3</v>
      </c>
      <c r="C882" s="18" t="n">
        <v>0.003168</v>
      </c>
      <c r="D882" s="19">
        <f>1+C882</f>
        <v/>
      </c>
    </row>
    <row r="883">
      <c r="A883" t="n">
        <v>1945</v>
      </c>
      <c r="B883" t="n">
        <v>4</v>
      </c>
      <c r="C883" s="18" t="n">
        <v>0.029014</v>
      </c>
      <c r="D883" s="19">
        <f>1+C883</f>
        <v/>
      </c>
    </row>
    <row r="884">
      <c r="A884" t="n">
        <v>1945</v>
      </c>
      <c r="B884" t="n">
        <v>5</v>
      </c>
      <c r="C884" s="18" t="n">
        <v>0.041608</v>
      </c>
      <c r="D884" s="19">
        <f>1+C884</f>
        <v/>
      </c>
    </row>
    <row r="885">
      <c r="A885" t="n">
        <v>1945</v>
      </c>
      <c r="B885" t="n">
        <v>6</v>
      </c>
      <c r="C885" s="18" t="n">
        <v>0.021874</v>
      </c>
      <c r="D885" s="19">
        <f>1+C885</f>
        <v/>
      </c>
    </row>
    <row r="886">
      <c r="A886" t="n">
        <v>1945</v>
      </c>
      <c r="B886" t="n">
        <v>7</v>
      </c>
      <c r="C886" s="18" t="n">
        <v>-0.016935</v>
      </c>
      <c r="D886" s="19">
        <f>1+C886</f>
        <v/>
      </c>
    </row>
    <row r="887">
      <c r="A887" t="n">
        <v>1945</v>
      </c>
      <c r="B887" t="n">
        <v>8</v>
      </c>
      <c r="C887" s="18" t="n">
        <v>0.007085</v>
      </c>
      <c r="D887" s="19">
        <f>1+C887</f>
        <v/>
      </c>
    </row>
    <row r="888">
      <c r="A888" t="n">
        <v>1945</v>
      </c>
      <c r="B888" t="n">
        <v>9</v>
      </c>
      <c r="C888" s="18" t="n">
        <v>0.071814</v>
      </c>
      <c r="D888" s="19">
        <f>1+C888</f>
        <v/>
      </c>
    </row>
    <row r="889">
      <c r="A889" t="n">
        <v>1945</v>
      </c>
      <c r="B889" t="n">
        <v>10</v>
      </c>
      <c r="C889" s="18" t="n">
        <v>0.045139</v>
      </c>
      <c r="D889" s="19">
        <f>1+C889</f>
        <v/>
      </c>
    </row>
    <row r="890">
      <c r="A890" t="n">
        <v>1945</v>
      </c>
      <c r="B890" t="n">
        <v>11</v>
      </c>
      <c r="C890" s="18" t="n">
        <v>0.036061</v>
      </c>
      <c r="D890" s="19">
        <f>1+C890</f>
        <v/>
      </c>
    </row>
    <row r="891">
      <c r="A891" t="n">
        <v>1945</v>
      </c>
      <c r="B891" t="n">
        <v>12</v>
      </c>
      <c r="C891" s="18" t="n">
        <v>0.020246</v>
      </c>
      <c r="D891" s="19">
        <f>1+C891</f>
        <v/>
      </c>
    </row>
    <row r="892">
      <c r="A892" t="n">
        <v>1946</v>
      </c>
      <c r="B892" t="n">
        <v>1</v>
      </c>
      <c r="C892" s="18" t="n">
        <v>0.043021</v>
      </c>
      <c r="D892" s="19">
        <f>1+C892</f>
        <v/>
      </c>
    </row>
    <row r="893">
      <c r="A893" t="n">
        <v>1946</v>
      </c>
      <c r="B893" t="n">
        <v>2</v>
      </c>
      <c r="C893" s="18" t="n">
        <v>0.005889</v>
      </c>
      <c r="D893" s="19">
        <f>1+C893</f>
        <v/>
      </c>
    </row>
    <row r="894">
      <c r="A894" t="n">
        <v>1946</v>
      </c>
      <c r="B894" t="n">
        <v>3</v>
      </c>
      <c r="C894" s="18" t="n">
        <v>-0.026748</v>
      </c>
      <c r="D894" s="19">
        <f>1+C894</f>
        <v/>
      </c>
    </row>
    <row r="895">
      <c r="A895" t="n">
        <v>1946</v>
      </c>
      <c r="B895" t="n">
        <v>4</v>
      </c>
      <c r="C895" s="18" t="n">
        <v>0.067693</v>
      </c>
      <c r="D895" s="19">
        <f>1+C895</f>
        <v/>
      </c>
    </row>
    <row r="896">
      <c r="A896" t="n">
        <v>1946</v>
      </c>
      <c r="B896" t="n">
        <v>5</v>
      </c>
      <c r="C896" s="18" t="n">
        <v>0.00518</v>
      </c>
      <c r="D896" s="19">
        <f>1+C896</f>
        <v/>
      </c>
    </row>
    <row r="897">
      <c r="A897" t="n">
        <v>1946</v>
      </c>
      <c r="B897" t="n">
        <v>6</v>
      </c>
      <c r="C897" s="18" t="n">
        <v>-0.003387</v>
      </c>
      <c r="D897" s="19">
        <f>1+C897</f>
        <v/>
      </c>
    </row>
    <row r="898">
      <c r="A898" t="n">
        <v>1946</v>
      </c>
      <c r="B898" t="n">
        <v>7</v>
      </c>
      <c r="C898" s="18" t="n">
        <v>-0.02546</v>
      </c>
      <c r="D898" s="19">
        <f>1+C898</f>
        <v/>
      </c>
    </row>
    <row r="899">
      <c r="A899" t="n">
        <v>1946</v>
      </c>
      <c r="B899" t="n">
        <v>8</v>
      </c>
      <c r="C899" s="18" t="n">
        <v>-0.01622</v>
      </c>
      <c r="D899" s="19">
        <f>1+C899</f>
        <v/>
      </c>
    </row>
    <row r="900">
      <c r="A900" t="n">
        <v>1946</v>
      </c>
      <c r="B900" t="n">
        <v>9</v>
      </c>
      <c r="C900" s="18" t="n">
        <v>-0.144209</v>
      </c>
      <c r="D900" s="19">
        <f>1+C900</f>
        <v/>
      </c>
    </row>
    <row r="901">
      <c r="A901" t="n">
        <v>1946</v>
      </c>
      <c r="B901" t="n">
        <v>10</v>
      </c>
      <c r="C901" s="18" t="n">
        <v>-0.018684</v>
      </c>
      <c r="D901" s="19">
        <f>1+C901</f>
        <v/>
      </c>
    </row>
    <row r="902">
      <c r="A902" t="n">
        <v>1946</v>
      </c>
      <c r="B902" t="n">
        <v>11</v>
      </c>
      <c r="C902" s="18" t="n">
        <v>-9.399999999999999e-05</v>
      </c>
      <c r="D902" s="19">
        <f>1+C902</f>
        <v/>
      </c>
    </row>
    <row r="903">
      <c r="A903" t="n">
        <v>1946</v>
      </c>
      <c r="B903" t="n">
        <v>12</v>
      </c>
      <c r="C903" s="18" t="n">
        <v>0.03398</v>
      </c>
      <c r="D903" s="19">
        <f>1+C903</f>
        <v/>
      </c>
    </row>
    <row r="904">
      <c r="A904" t="n">
        <v>1947</v>
      </c>
      <c r="B904" t="n">
        <v>1</v>
      </c>
      <c r="C904" s="18" t="n">
        <v>0.009216</v>
      </c>
      <c r="D904" s="19">
        <f>1+C904</f>
        <v/>
      </c>
    </row>
    <row r="905">
      <c r="A905" t="n">
        <v>1947</v>
      </c>
      <c r="B905" t="n">
        <v>2</v>
      </c>
      <c r="C905" s="18" t="n">
        <v>0.042717</v>
      </c>
      <c r="D905" s="19">
        <f>1+C905</f>
        <v/>
      </c>
    </row>
    <row r="906">
      <c r="A906" t="n">
        <v>1947</v>
      </c>
      <c r="B906" t="n">
        <v>3</v>
      </c>
      <c r="C906" s="18" t="n">
        <v>-0.036709</v>
      </c>
      <c r="D906" s="19">
        <f>1+C906</f>
        <v/>
      </c>
    </row>
    <row r="907">
      <c r="A907" t="n">
        <v>1947</v>
      </c>
      <c r="B907" t="n">
        <v>4</v>
      </c>
      <c r="C907" s="18" t="n">
        <v>-0.032908</v>
      </c>
      <c r="D907" s="19">
        <f>1+C907</f>
        <v/>
      </c>
    </row>
    <row r="908">
      <c r="A908" t="n">
        <v>1947</v>
      </c>
      <c r="B908" t="n">
        <v>5</v>
      </c>
      <c r="C908" s="18" t="n">
        <v>-0.013546</v>
      </c>
      <c r="D908" s="19">
        <f>1+C908</f>
        <v/>
      </c>
    </row>
    <row r="909">
      <c r="A909" t="n">
        <v>1947</v>
      </c>
      <c r="B909" t="n">
        <v>6</v>
      </c>
      <c r="C909" s="18" t="n">
        <v>0.039284</v>
      </c>
      <c r="D909" s="19">
        <f>1+C909</f>
        <v/>
      </c>
    </row>
    <row r="910">
      <c r="A910" t="n">
        <v>1947</v>
      </c>
      <c r="B910" t="n">
        <v>7</v>
      </c>
      <c r="C910" s="18" t="n">
        <v>0.066992</v>
      </c>
      <c r="D910" s="19">
        <f>1+C910</f>
        <v/>
      </c>
    </row>
    <row r="911">
      <c r="A911" t="n">
        <v>1947</v>
      </c>
      <c r="B911" t="n">
        <v>8</v>
      </c>
      <c r="C911" s="18" t="n">
        <v>-0.015536</v>
      </c>
      <c r="D911" s="19">
        <f>1+C911</f>
        <v/>
      </c>
    </row>
    <row r="912">
      <c r="A912" t="n">
        <v>1947</v>
      </c>
      <c r="B912" t="n">
        <v>9</v>
      </c>
      <c r="C912" s="18" t="n">
        <v>-0.021615</v>
      </c>
      <c r="D912" s="19">
        <f>1+C912</f>
        <v/>
      </c>
    </row>
    <row r="913">
      <c r="A913" t="n">
        <v>1947</v>
      </c>
      <c r="B913" t="n">
        <v>10</v>
      </c>
      <c r="C913" s="18" t="n">
        <v>0.03036</v>
      </c>
      <c r="D913" s="19">
        <f>1+C913</f>
        <v/>
      </c>
    </row>
    <row r="914">
      <c r="A914" t="n">
        <v>1947</v>
      </c>
      <c r="B914" t="n">
        <v>11</v>
      </c>
      <c r="C914" s="18" t="n">
        <v>-0.00721</v>
      </c>
      <c r="D914" s="19">
        <f>1+C914</f>
        <v/>
      </c>
    </row>
    <row r="915">
      <c r="A915" t="n">
        <v>1947</v>
      </c>
      <c r="B915" t="n">
        <v>12</v>
      </c>
      <c r="C915" s="18" t="n">
        <v>-0.011133</v>
      </c>
      <c r="D915" s="19">
        <f>1+C915</f>
        <v/>
      </c>
    </row>
    <row r="916">
      <c r="A916" t="n">
        <v>1948</v>
      </c>
      <c r="B916" t="n">
        <v>1</v>
      </c>
      <c r="C916" s="18" t="n">
        <v>-0.008631</v>
      </c>
      <c r="D916" s="19">
        <f>1+C916</f>
        <v/>
      </c>
    </row>
    <row r="917">
      <c r="A917" t="n">
        <v>1948</v>
      </c>
      <c r="B917" t="n">
        <v>2</v>
      </c>
      <c r="C917" s="18" t="n">
        <v>-0.044467</v>
      </c>
      <c r="D917" s="19">
        <f>1+C917</f>
        <v/>
      </c>
    </row>
    <row r="918">
      <c r="A918" t="n">
        <v>1948</v>
      </c>
      <c r="B918" t="n">
        <v>3</v>
      </c>
      <c r="C918" s="18" t="n">
        <v>0.019208</v>
      </c>
      <c r="D918" s="19">
        <f>1+C918</f>
        <v/>
      </c>
    </row>
    <row r="919">
      <c r="A919" t="n">
        <v>1948</v>
      </c>
      <c r="B919" t="n">
        <v>4</v>
      </c>
      <c r="C919" s="18" t="n">
        <v>0.081876</v>
      </c>
      <c r="D919" s="19">
        <f>1+C919</f>
        <v/>
      </c>
    </row>
    <row r="920">
      <c r="A920" t="n">
        <v>1948</v>
      </c>
      <c r="B920" t="n">
        <v>5</v>
      </c>
      <c r="C920" s="18" t="n">
        <v>0.053301</v>
      </c>
      <c r="D920" s="19">
        <f>1+C920</f>
        <v/>
      </c>
    </row>
    <row r="921">
      <c r="A921" t="n">
        <v>1948</v>
      </c>
      <c r="B921" t="n">
        <v>6</v>
      </c>
      <c r="C921" s="18" t="n">
        <v>0.045872</v>
      </c>
      <c r="D921" s="19">
        <f>1+C921</f>
        <v/>
      </c>
    </row>
    <row r="922">
      <c r="A922" t="n">
        <v>1948</v>
      </c>
      <c r="B922" t="n">
        <v>7</v>
      </c>
      <c r="C922" s="18" t="n">
        <v>-0.019537</v>
      </c>
      <c r="D922" s="19">
        <f>1+C922</f>
        <v/>
      </c>
    </row>
    <row r="923">
      <c r="A923" t="n">
        <v>1948</v>
      </c>
      <c r="B923" t="n">
        <v>8</v>
      </c>
      <c r="C923" s="18" t="n">
        <v>-0.024851</v>
      </c>
      <c r="D923" s="19">
        <f>1+C923</f>
        <v/>
      </c>
    </row>
    <row r="924">
      <c r="A924" t="n">
        <v>1948</v>
      </c>
      <c r="B924" t="n">
        <v>9</v>
      </c>
      <c r="C924" s="18" t="n">
        <v>-0.006744</v>
      </c>
      <c r="D924" s="19">
        <f>1+C924</f>
        <v/>
      </c>
    </row>
    <row r="925">
      <c r="A925" t="n">
        <v>1948</v>
      </c>
      <c r="B925" t="n">
        <v>10</v>
      </c>
      <c r="C925" s="18" t="n">
        <v>0.03199</v>
      </c>
      <c r="D925" s="19">
        <f>1+C925</f>
        <v/>
      </c>
    </row>
    <row r="926">
      <c r="A926" t="n">
        <v>1948</v>
      </c>
      <c r="B926" t="n">
        <v>11</v>
      </c>
      <c r="C926" s="18" t="n">
        <v>-0.050906</v>
      </c>
      <c r="D926" s="19">
        <f>1+C926</f>
        <v/>
      </c>
    </row>
    <row r="927">
      <c r="A927" t="n">
        <v>1948</v>
      </c>
      <c r="B927" t="n">
        <v>12</v>
      </c>
      <c r="C927" s="18" t="n">
        <v>-0.001472</v>
      </c>
      <c r="D927" s="19">
        <f>1+C927</f>
        <v/>
      </c>
    </row>
    <row r="928">
      <c r="A928" t="n">
        <v>1949</v>
      </c>
      <c r="B928" t="n">
        <v>1</v>
      </c>
      <c r="C928" s="18" t="n">
        <v>0.016385</v>
      </c>
      <c r="D928" s="19">
        <f>1+C928</f>
        <v/>
      </c>
    </row>
    <row r="929">
      <c r="A929" t="n">
        <v>1949</v>
      </c>
      <c r="B929" t="n">
        <v>2</v>
      </c>
      <c r="C929" s="18" t="n">
        <v>-0.033185</v>
      </c>
      <c r="D929" s="19">
        <f>1+C929</f>
        <v/>
      </c>
    </row>
    <row r="930">
      <c r="A930" t="n">
        <v>1949</v>
      </c>
      <c r="B930" t="n">
        <v>3</v>
      </c>
      <c r="C930" s="18" t="n">
        <v>0.015008</v>
      </c>
      <c r="D930" s="19">
        <f>1+C930</f>
        <v/>
      </c>
    </row>
    <row r="931">
      <c r="A931" t="n">
        <v>1949</v>
      </c>
      <c r="B931" t="n">
        <v>4</v>
      </c>
      <c r="C931" s="18" t="n">
        <v>0.00421</v>
      </c>
      <c r="D931" s="19">
        <f>1+C931</f>
        <v/>
      </c>
    </row>
    <row r="932">
      <c r="A932" t="n">
        <v>1949</v>
      </c>
      <c r="B932" t="n">
        <v>5</v>
      </c>
      <c r="C932" s="18" t="n">
        <v>-0.001754</v>
      </c>
      <c r="D932" s="19">
        <f>1+C932</f>
        <v/>
      </c>
    </row>
    <row r="933">
      <c r="A933" t="n">
        <v>1949</v>
      </c>
      <c r="B933" t="n">
        <v>6</v>
      </c>
      <c r="C933" s="18" t="n">
        <v>-0.049053</v>
      </c>
      <c r="D933" s="19">
        <f>1+C933</f>
        <v/>
      </c>
    </row>
    <row r="934">
      <c r="A934" t="n">
        <v>1949</v>
      </c>
      <c r="B934" t="n">
        <v>7</v>
      </c>
      <c r="C934" s="18" t="n">
        <v>0.06267399999999999</v>
      </c>
      <c r="D934" s="19">
        <f>1+C934</f>
        <v/>
      </c>
    </row>
    <row r="935">
      <c r="A935" t="n">
        <v>1949</v>
      </c>
      <c r="B935" t="n">
        <v>8</v>
      </c>
      <c r="C935" s="18" t="n">
        <v>0.041742</v>
      </c>
      <c r="D935" s="19">
        <f>1+C935</f>
        <v/>
      </c>
    </row>
    <row r="936">
      <c r="A936" t="n">
        <v>1949</v>
      </c>
      <c r="B936" t="n">
        <v>9</v>
      </c>
      <c r="C936" s="18" t="n">
        <v>0.018749</v>
      </c>
      <c r="D936" s="19">
        <f>1+C936</f>
        <v/>
      </c>
    </row>
    <row r="937">
      <c r="A937" t="n">
        <v>1949</v>
      </c>
      <c r="B937" t="n">
        <v>10</v>
      </c>
      <c r="C937" s="18" t="n">
        <v>0.031597</v>
      </c>
      <c r="D937" s="19">
        <f>1+C937</f>
        <v/>
      </c>
    </row>
    <row r="938">
      <c r="A938" t="n">
        <v>1949</v>
      </c>
      <c r="B938" t="n">
        <v>11</v>
      </c>
      <c r="C938" s="18" t="n">
        <v>0.019649</v>
      </c>
      <c r="D938" s="19">
        <f>1+C938</f>
        <v/>
      </c>
    </row>
    <row r="939">
      <c r="A939" t="n">
        <v>1949</v>
      </c>
      <c r="B939" t="n">
        <v>12</v>
      </c>
      <c r="C939" s="18" t="n">
        <v>0.032588</v>
      </c>
      <c r="D939" s="19">
        <f>1+C939</f>
        <v/>
      </c>
    </row>
    <row r="940">
      <c r="A940" t="n">
        <v>1950</v>
      </c>
      <c r="B940" t="n">
        <v>1</v>
      </c>
      <c r="C940" s="18" t="n">
        <v>0.02635</v>
      </c>
      <c r="D940" s="19">
        <f>1+C940</f>
        <v/>
      </c>
    </row>
    <row r="941">
      <c r="A941" t="n">
        <v>1950</v>
      </c>
      <c r="B941" t="n">
        <v>2</v>
      </c>
      <c r="C941" s="18" t="n">
        <v>0.025276</v>
      </c>
      <c r="D941" s="19">
        <f>1+C941</f>
        <v/>
      </c>
    </row>
    <row r="942">
      <c r="A942" t="n">
        <v>1950</v>
      </c>
      <c r="B942" t="n">
        <v>3</v>
      </c>
      <c r="C942" s="18" t="n">
        <v>0.0138</v>
      </c>
      <c r="D942" s="19">
        <f>1+C942</f>
        <v/>
      </c>
    </row>
    <row r="943">
      <c r="A943" t="n">
        <v>1950</v>
      </c>
      <c r="B943" t="n">
        <v>4</v>
      </c>
      <c r="C943" s="18" t="n">
        <v>0.03391</v>
      </c>
      <c r="D943" s="19">
        <f>1+C943</f>
        <v/>
      </c>
    </row>
    <row r="944">
      <c r="A944" t="n">
        <v>1950</v>
      </c>
      <c r="B944" t="n">
        <v>5</v>
      </c>
      <c r="C944" s="18" t="n">
        <v>0.039191</v>
      </c>
      <c r="D944" s="19">
        <f>1+C944</f>
        <v/>
      </c>
    </row>
    <row r="945">
      <c r="A945" t="n">
        <v>1950</v>
      </c>
      <c r="B945" t="n">
        <v>6</v>
      </c>
      <c r="C945" s="18" t="n">
        <v>0.021692</v>
      </c>
      <c r="D945" s="19">
        <f>1+C945</f>
        <v/>
      </c>
    </row>
    <row r="946">
      <c r="A946" t="n">
        <v>1950</v>
      </c>
      <c r="B946" t="n">
        <v>7</v>
      </c>
      <c r="C946" s="18" t="n">
        <v>-0.06704300000000001</v>
      </c>
      <c r="D946" s="19">
        <f>1+C946</f>
        <v/>
      </c>
    </row>
    <row r="947">
      <c r="A947" t="n">
        <v>1950</v>
      </c>
      <c r="B947" t="n">
        <v>8</v>
      </c>
      <c r="C947" s="18" t="n">
        <v>0.066584</v>
      </c>
      <c r="D947" s="19">
        <f>1+C947</f>
        <v/>
      </c>
    </row>
    <row r="948">
      <c r="A948" t="n">
        <v>1950</v>
      </c>
      <c r="B948" t="n">
        <v>9</v>
      </c>
      <c r="C948" s="18" t="n">
        <v>0.041282</v>
      </c>
      <c r="D948" s="19">
        <f>1+C948</f>
        <v/>
      </c>
    </row>
    <row r="949">
      <c r="A949" t="n">
        <v>1950</v>
      </c>
      <c r="B949" t="n">
        <v>10</v>
      </c>
      <c r="C949" s="18" t="n">
        <v>0.047417</v>
      </c>
      <c r="D949" s="19">
        <f>1+C949</f>
        <v/>
      </c>
    </row>
    <row r="950">
      <c r="A950" t="n">
        <v>1950</v>
      </c>
      <c r="B950" t="n">
        <v>11</v>
      </c>
      <c r="C950" s="18" t="n">
        <v>0.003956</v>
      </c>
      <c r="D950" s="19">
        <f>1+C950</f>
        <v/>
      </c>
    </row>
    <row r="951">
      <c r="A951" t="n">
        <v>1950</v>
      </c>
      <c r="B951" t="n">
        <v>12</v>
      </c>
      <c r="C951" s="18" t="n">
        <v>0.002143</v>
      </c>
      <c r="D951" s="19">
        <f>1+C951</f>
        <v/>
      </c>
    </row>
    <row r="952">
      <c r="A952" t="n">
        <v>1951</v>
      </c>
      <c r="B952" t="n">
        <v>1</v>
      </c>
      <c r="C952" s="18" t="n">
        <v>0.080197</v>
      </c>
      <c r="D952" s="19">
        <f>1+C952</f>
        <v/>
      </c>
    </row>
    <row r="953">
      <c r="A953" t="n">
        <v>1951</v>
      </c>
      <c r="B953" t="n">
        <v>2</v>
      </c>
      <c r="C953" s="18" t="n">
        <v>0.043153</v>
      </c>
      <c r="D953" s="19">
        <f>1+C953</f>
        <v/>
      </c>
    </row>
    <row r="954">
      <c r="A954" t="n">
        <v>1951</v>
      </c>
      <c r="B954" t="n">
        <v>3</v>
      </c>
      <c r="C954" s="18" t="n">
        <v>-0.011061</v>
      </c>
      <c r="D954" s="19">
        <f>1+C954</f>
        <v/>
      </c>
    </row>
    <row r="955">
      <c r="A955" t="n">
        <v>1951</v>
      </c>
      <c r="B955" t="n">
        <v>4</v>
      </c>
      <c r="C955" s="18" t="n">
        <v>0.019315</v>
      </c>
      <c r="D955" s="19">
        <f>1+C955</f>
        <v/>
      </c>
    </row>
    <row r="956">
      <c r="A956" t="n">
        <v>1951</v>
      </c>
      <c r="B956" t="n">
        <v>5</v>
      </c>
      <c r="C956" s="18" t="n">
        <v>0.006336</v>
      </c>
      <c r="D956" s="19">
        <f>1+C956</f>
        <v/>
      </c>
    </row>
    <row r="957">
      <c r="A957" t="n">
        <v>1951</v>
      </c>
      <c r="B957" t="n">
        <v>6</v>
      </c>
      <c r="C957" s="18" t="n">
        <v>-0.0114</v>
      </c>
      <c r="D957" s="19">
        <f>1+C957</f>
        <v/>
      </c>
    </row>
    <row r="958">
      <c r="A958" t="n">
        <v>1951</v>
      </c>
      <c r="B958" t="n">
        <v>7</v>
      </c>
      <c r="C958" s="18" t="n">
        <v>0.023614</v>
      </c>
      <c r="D958" s="19">
        <f>1+C958</f>
        <v/>
      </c>
    </row>
    <row r="959">
      <c r="A959" t="n">
        <v>1951</v>
      </c>
      <c r="B959" t="n">
        <v>8</v>
      </c>
      <c r="C959" s="18" t="n">
        <v>0.049602</v>
      </c>
      <c r="D959" s="19">
        <f>1+C959</f>
        <v/>
      </c>
    </row>
    <row r="960">
      <c r="A960" t="n">
        <v>1951</v>
      </c>
      <c r="B960" t="n">
        <v>9</v>
      </c>
      <c r="C960" s="18" t="n">
        <v>0.031309</v>
      </c>
      <c r="D960" s="19">
        <f>1+C960</f>
        <v/>
      </c>
    </row>
    <row r="961">
      <c r="A961" t="n">
        <v>1951</v>
      </c>
      <c r="B961" t="n">
        <v>10</v>
      </c>
      <c r="C961" s="18" t="n">
        <v>0.000154</v>
      </c>
      <c r="D961" s="19">
        <f>1+C961</f>
        <v/>
      </c>
    </row>
    <row r="962">
      <c r="A962" t="n">
        <v>1951</v>
      </c>
      <c r="B962" t="n">
        <v>11</v>
      </c>
      <c r="C962" s="18" t="n">
        <v>-0.022665</v>
      </c>
      <c r="D962" s="19">
        <f>1+C962</f>
        <v/>
      </c>
    </row>
    <row r="963">
      <c r="A963" t="n">
        <v>1951</v>
      </c>
      <c r="B963" t="n">
        <v>12</v>
      </c>
      <c r="C963" s="18" t="n">
        <v>0.035997</v>
      </c>
      <c r="D963" s="19">
        <f>1+C963</f>
        <v/>
      </c>
    </row>
    <row r="964">
      <c r="A964" t="n">
        <v>1952</v>
      </c>
      <c r="B964" t="n">
        <v>1</v>
      </c>
      <c r="C964" s="18" t="n">
        <v>0.03835</v>
      </c>
      <c r="D964" s="19">
        <f>1+C964</f>
        <v/>
      </c>
    </row>
    <row r="965">
      <c r="A965" t="n">
        <v>1952</v>
      </c>
      <c r="B965" t="n">
        <v>2</v>
      </c>
      <c r="C965" s="18" t="n">
        <v>-0.013309</v>
      </c>
      <c r="D965" s="19">
        <f>1+C965</f>
        <v/>
      </c>
    </row>
    <row r="966">
      <c r="A966" t="n">
        <v>1952</v>
      </c>
      <c r="B966" t="n">
        <v>3</v>
      </c>
      <c r="C966" s="18" t="n">
        <v>0.007509</v>
      </c>
      <c r="D966" s="19">
        <f>1+C966</f>
        <v/>
      </c>
    </row>
    <row r="967">
      <c r="A967" t="n">
        <v>1952</v>
      </c>
      <c r="B967" t="n">
        <v>4</v>
      </c>
      <c r="C967" s="18" t="n">
        <v>0.002065</v>
      </c>
      <c r="D967" s="19">
        <f>1+C967</f>
        <v/>
      </c>
    </row>
    <row r="968">
      <c r="A968" t="n">
        <v>1952</v>
      </c>
      <c r="B968" t="n">
        <v>5</v>
      </c>
      <c r="C968" s="18" t="n">
        <v>0.004634</v>
      </c>
      <c r="D968" s="19">
        <f>1+C968</f>
        <v/>
      </c>
    </row>
    <row r="969">
      <c r="A969" t="n">
        <v>1952</v>
      </c>
      <c r="B969" t="n">
        <v>6</v>
      </c>
      <c r="C969" s="18" t="n">
        <v>0.032483</v>
      </c>
      <c r="D969" s="19">
        <f>1+C969</f>
        <v/>
      </c>
    </row>
    <row r="970">
      <c r="A970" t="n">
        <v>1952</v>
      </c>
      <c r="B970" t="n">
        <v>7</v>
      </c>
      <c r="C970" s="18" t="n">
        <v>0.033668</v>
      </c>
      <c r="D970" s="19">
        <f>1+C970</f>
        <v/>
      </c>
    </row>
    <row r="971">
      <c r="A971" t="n">
        <v>1952</v>
      </c>
      <c r="B971" t="n">
        <v>8</v>
      </c>
      <c r="C971" s="18" t="n">
        <v>0.008805</v>
      </c>
      <c r="D971" s="19">
        <f>1+C971</f>
        <v/>
      </c>
    </row>
    <row r="972">
      <c r="A972" t="n">
        <v>1952</v>
      </c>
      <c r="B972" t="n">
        <v>9</v>
      </c>
      <c r="C972" s="18" t="n">
        <v>-0.011087</v>
      </c>
      <c r="D972" s="19">
        <f>1+C972</f>
        <v/>
      </c>
    </row>
    <row r="973">
      <c r="A973" t="n">
        <v>1952</v>
      </c>
      <c r="B973" t="n">
        <v>10</v>
      </c>
      <c r="C973" s="18" t="n">
        <v>-0.016153</v>
      </c>
      <c r="D973" s="19">
        <f>1+C973</f>
        <v/>
      </c>
    </row>
    <row r="974">
      <c r="A974" t="n">
        <v>1952</v>
      </c>
      <c r="B974" t="n">
        <v>11</v>
      </c>
      <c r="C974" s="18" t="n">
        <v>0.036629</v>
      </c>
      <c r="D974" s="19">
        <f>1+C974</f>
        <v/>
      </c>
    </row>
    <row r="975">
      <c r="A975" t="n">
        <v>1952</v>
      </c>
      <c r="B975" t="n">
        <v>12</v>
      </c>
      <c r="C975" s="18" t="n">
        <v>0.045046</v>
      </c>
      <c r="D975" s="19">
        <f>1+C975</f>
        <v/>
      </c>
    </row>
    <row r="976">
      <c r="A976" t="n">
        <v>1953</v>
      </c>
      <c r="B976" t="n">
        <v>1</v>
      </c>
      <c r="C976" s="18" t="n">
        <v>0.009889</v>
      </c>
      <c r="D976" s="19">
        <f>1+C976</f>
        <v/>
      </c>
    </row>
    <row r="977">
      <c r="A977" t="n">
        <v>1953</v>
      </c>
      <c r="B977" t="n">
        <v>2</v>
      </c>
      <c r="C977" s="18" t="n">
        <v>-0.007735</v>
      </c>
      <c r="D977" s="19">
        <f>1+C977</f>
        <v/>
      </c>
    </row>
    <row r="978">
      <c r="A978" t="n">
        <v>1953</v>
      </c>
      <c r="B978" t="n">
        <v>3</v>
      </c>
      <c r="C978" s="18" t="n">
        <v>0.009571</v>
      </c>
      <c r="D978" s="19">
        <f>1+C978</f>
        <v/>
      </c>
    </row>
    <row r="979">
      <c r="A979" t="n">
        <v>1953</v>
      </c>
      <c r="B979" t="n">
        <v>4</v>
      </c>
      <c r="C979" s="18" t="n">
        <v>-0.044718</v>
      </c>
      <c r="D979" s="19">
        <f>1+C979</f>
        <v/>
      </c>
    </row>
    <row r="980">
      <c r="A980" t="n">
        <v>1953</v>
      </c>
      <c r="B980" t="n">
        <v>5</v>
      </c>
      <c r="C980" s="18" t="n">
        <v>0.010039</v>
      </c>
      <c r="D980" s="19">
        <f>1+C980</f>
        <v/>
      </c>
    </row>
    <row r="981">
      <c r="A981" t="n">
        <v>1953</v>
      </c>
      <c r="B981" t="n">
        <v>6</v>
      </c>
      <c r="C981" s="18" t="n">
        <v>-0.031065</v>
      </c>
      <c r="D981" s="19">
        <f>1+C981</f>
        <v/>
      </c>
    </row>
    <row r="982">
      <c r="A982" t="n">
        <v>1953</v>
      </c>
      <c r="B982" t="n">
        <v>7</v>
      </c>
      <c r="C982" s="18" t="n">
        <v>0.019137</v>
      </c>
      <c r="D982" s="19">
        <f>1+C982</f>
        <v/>
      </c>
    </row>
    <row r="983">
      <c r="A983" t="n">
        <v>1953</v>
      </c>
      <c r="B983" t="n">
        <v>8</v>
      </c>
      <c r="C983" s="18" t="n">
        <v>0.008989</v>
      </c>
      <c r="D983" s="19">
        <f>1+C983</f>
        <v/>
      </c>
    </row>
    <row r="984">
      <c r="A984" t="n">
        <v>1953</v>
      </c>
      <c r="B984" t="n">
        <v>9</v>
      </c>
      <c r="C984" s="18" t="n">
        <v>-0.041069</v>
      </c>
      <c r="D984" s="19">
        <f>1+C984</f>
        <v/>
      </c>
    </row>
    <row r="985">
      <c r="A985" t="n">
        <v>1953</v>
      </c>
      <c r="B985" t="n">
        <v>10</v>
      </c>
      <c r="C985" s="18" t="n">
        <v>0.035203</v>
      </c>
      <c r="D985" s="19">
        <f>1+C985</f>
        <v/>
      </c>
    </row>
    <row r="986">
      <c r="A986" t="n">
        <v>1953</v>
      </c>
      <c r="B986" t="n">
        <v>11</v>
      </c>
      <c r="C986" s="18" t="n">
        <v>0.027117</v>
      </c>
      <c r="D986" s="19">
        <f>1+C986</f>
        <v/>
      </c>
    </row>
    <row r="987">
      <c r="A987" t="n">
        <v>1953</v>
      </c>
      <c r="B987" t="n">
        <v>12</v>
      </c>
      <c r="C987" s="18" t="n">
        <v>0.018401</v>
      </c>
      <c r="D987" s="19">
        <f>1+C987</f>
        <v/>
      </c>
    </row>
    <row r="988">
      <c r="A988" t="n">
        <v>1954</v>
      </c>
      <c r="B988" t="n">
        <v>1</v>
      </c>
      <c r="C988" s="18" t="n">
        <v>0.030261</v>
      </c>
      <c r="D988" s="19">
        <f>1+C988</f>
        <v/>
      </c>
    </row>
    <row r="989">
      <c r="A989" t="n">
        <v>1954</v>
      </c>
      <c r="B989" t="n">
        <v>2</v>
      </c>
      <c r="C989" s="18" t="n">
        <v>0.026785</v>
      </c>
      <c r="D989" s="19">
        <f>1+C989</f>
        <v/>
      </c>
    </row>
    <row r="990">
      <c r="A990" t="n">
        <v>1954</v>
      </c>
      <c r="B990" t="n">
        <v>3</v>
      </c>
      <c r="C990" s="18" t="n">
        <v>0.025846</v>
      </c>
      <c r="D990" s="19">
        <f>1+C990</f>
        <v/>
      </c>
    </row>
    <row r="991">
      <c r="A991" t="n">
        <v>1954</v>
      </c>
      <c r="B991" t="n">
        <v>4</v>
      </c>
      <c r="C991" s="18" t="n">
        <v>0.044484</v>
      </c>
      <c r="D991" s="19">
        <f>1+C991</f>
        <v/>
      </c>
    </row>
    <row r="992">
      <c r="A992" t="n">
        <v>1954</v>
      </c>
      <c r="B992" t="n">
        <v>5</v>
      </c>
      <c r="C992" s="18" t="n">
        <v>0.044205</v>
      </c>
      <c r="D992" s="19">
        <f>1+C992</f>
        <v/>
      </c>
    </row>
    <row r="993">
      <c r="A993" t="n">
        <v>1954</v>
      </c>
      <c r="B993" t="n">
        <v>6</v>
      </c>
      <c r="C993" s="18" t="n">
        <v>0.012211</v>
      </c>
      <c r="D993" s="19">
        <f>1+C993</f>
        <v/>
      </c>
    </row>
    <row r="994">
      <c r="A994" t="n">
        <v>1954</v>
      </c>
      <c r="B994" t="n">
        <v>7</v>
      </c>
      <c r="C994" s="18" t="n">
        <v>0.044592</v>
      </c>
      <c r="D994" s="19">
        <f>1+C994</f>
        <v/>
      </c>
    </row>
    <row r="995">
      <c r="A995" t="n">
        <v>1954</v>
      </c>
      <c r="B995" t="n">
        <v>8</v>
      </c>
      <c r="C995" s="18" t="n">
        <v>0.023961</v>
      </c>
      <c r="D995" s="19">
        <f>1+C995</f>
        <v/>
      </c>
    </row>
    <row r="996">
      <c r="A996" t="n">
        <v>1954</v>
      </c>
      <c r="B996" t="n">
        <v>9</v>
      </c>
      <c r="C996" s="18" t="n">
        <v>0.027416</v>
      </c>
      <c r="D996" s="19">
        <f>1+C996</f>
        <v/>
      </c>
    </row>
    <row r="997">
      <c r="A997" t="n">
        <v>1954</v>
      </c>
      <c r="B997" t="n">
        <v>10</v>
      </c>
      <c r="C997" s="18" t="n">
        <v>0.027168</v>
      </c>
      <c r="D997" s="19">
        <f>1+C997</f>
        <v/>
      </c>
    </row>
    <row r="998">
      <c r="A998" t="n">
        <v>1954</v>
      </c>
      <c r="B998" t="n">
        <v>11</v>
      </c>
      <c r="C998" s="18" t="n">
        <v>0.043082</v>
      </c>
      <c r="D998" s="19">
        <f>1+C998</f>
        <v/>
      </c>
    </row>
    <row r="999">
      <c r="A999" t="n">
        <v>1954</v>
      </c>
      <c r="B999" t="n">
        <v>12</v>
      </c>
      <c r="C999" s="18" t="n">
        <v>0.049591</v>
      </c>
      <c r="D999" s="19">
        <f>1+C999</f>
        <v/>
      </c>
    </row>
    <row r="1000">
      <c r="A1000" t="n">
        <v>1955</v>
      </c>
      <c r="B1000" t="n">
        <v>1</v>
      </c>
      <c r="C1000" s="18" t="n">
        <v>0.021701</v>
      </c>
      <c r="D1000" s="19">
        <f>1+C1000</f>
        <v/>
      </c>
    </row>
    <row r="1001">
      <c r="A1001" t="n">
        <v>1955</v>
      </c>
      <c r="B1001" t="n">
        <v>2</v>
      </c>
      <c r="C1001" s="18" t="n">
        <v>0.037063</v>
      </c>
      <c r="D1001" s="19">
        <f>1+C1001</f>
        <v/>
      </c>
    </row>
    <row r="1002">
      <c r="A1002" t="n">
        <v>1955</v>
      </c>
      <c r="B1002" t="n">
        <v>3</v>
      </c>
      <c r="C1002" s="18" t="n">
        <v>-0.004349</v>
      </c>
      <c r="D1002" s="19">
        <f>1+C1002</f>
        <v/>
      </c>
    </row>
    <row r="1003">
      <c r="A1003" t="n">
        <v>1955</v>
      </c>
      <c r="B1003" t="n">
        <v>4</v>
      </c>
      <c r="C1003" s="18" t="n">
        <v>0.03809</v>
      </c>
      <c r="D1003" s="19">
        <f>1+C1003</f>
        <v/>
      </c>
    </row>
    <row r="1004">
      <c r="A1004" t="n">
        <v>1955</v>
      </c>
      <c r="B1004" t="n">
        <v>5</v>
      </c>
      <c r="C1004" s="18" t="n">
        <v>-0.00078</v>
      </c>
      <c r="D1004" s="19">
        <f>1+C1004</f>
        <v/>
      </c>
    </row>
    <row r="1005">
      <c r="A1005" t="n">
        <v>1955</v>
      </c>
      <c r="B1005" t="n">
        <v>6</v>
      </c>
      <c r="C1005" s="18" t="n">
        <v>0.061458</v>
      </c>
      <c r="D1005" s="19">
        <f>1+C1005</f>
        <v/>
      </c>
    </row>
    <row r="1006">
      <c r="A1006" t="n">
        <v>1955</v>
      </c>
      <c r="B1006" t="n">
        <v>7</v>
      </c>
      <c r="C1006" s="18" t="n">
        <v>0.076476</v>
      </c>
      <c r="D1006" s="19">
        <f>1+C1006</f>
        <v/>
      </c>
    </row>
    <row r="1007">
      <c r="A1007" t="n">
        <v>1955</v>
      </c>
      <c r="B1007" t="n">
        <v>8</v>
      </c>
      <c r="C1007" s="18" t="n">
        <v>-0.002961</v>
      </c>
      <c r="D1007" s="19">
        <f>1+C1007</f>
        <v/>
      </c>
    </row>
    <row r="1008">
      <c r="A1008" t="n">
        <v>1955</v>
      </c>
      <c r="B1008" t="n">
        <v>9</v>
      </c>
      <c r="C1008" s="18" t="n">
        <v>0.048197</v>
      </c>
      <c r="D1008" s="19">
        <f>1+C1008</f>
        <v/>
      </c>
    </row>
    <row r="1009">
      <c r="A1009" t="n">
        <v>1955</v>
      </c>
      <c r="B1009" t="n">
        <v>10</v>
      </c>
      <c r="C1009" s="18" t="n">
        <v>-0.047236</v>
      </c>
      <c r="D1009" s="19">
        <f>1+C1009</f>
        <v/>
      </c>
    </row>
    <row r="1010">
      <c r="A1010" t="n">
        <v>1955</v>
      </c>
      <c r="B1010" t="n">
        <v>11</v>
      </c>
      <c r="C1010" s="18" t="n">
        <v>0.070675</v>
      </c>
      <c r="D1010" s="19">
        <f>1+C1010</f>
        <v/>
      </c>
    </row>
    <row r="1011">
      <c r="A1011" t="n">
        <v>1955</v>
      </c>
      <c r="B1011" t="n">
        <v>12</v>
      </c>
      <c r="C1011" s="18" t="n">
        <v>0.012384</v>
      </c>
      <c r="D1011" s="19">
        <f>1+C1011</f>
        <v/>
      </c>
    </row>
    <row r="1012">
      <c r="A1012" t="n">
        <v>1956</v>
      </c>
      <c r="B1012" t="n">
        <v>1</v>
      </c>
      <c r="C1012" s="18" t="n">
        <v>-0.023823</v>
      </c>
      <c r="D1012" s="19">
        <f>1+C1012</f>
        <v/>
      </c>
    </row>
    <row r="1013">
      <c r="A1013" t="n">
        <v>1956</v>
      </c>
      <c r="B1013" t="n">
        <v>2</v>
      </c>
      <c r="C1013" s="18" t="n">
        <v>0.009551</v>
      </c>
      <c r="D1013" s="19">
        <f>1+C1013</f>
        <v/>
      </c>
    </row>
    <row r="1014">
      <c r="A1014" t="n">
        <v>1956</v>
      </c>
      <c r="B1014" t="n">
        <v>3</v>
      </c>
      <c r="C1014" s="18" t="n">
        <v>0.072117</v>
      </c>
      <c r="D1014" s="19">
        <f>1+C1014</f>
        <v/>
      </c>
    </row>
    <row r="1015">
      <c r="A1015" t="n">
        <v>1956</v>
      </c>
      <c r="B1015" t="n">
        <v>4</v>
      </c>
      <c r="C1015" s="18" t="n">
        <v>0.014869</v>
      </c>
      <c r="D1015" s="19">
        <f>1+C1015</f>
        <v/>
      </c>
    </row>
    <row r="1016">
      <c r="A1016" t="n">
        <v>1956</v>
      </c>
      <c r="B1016" t="n">
        <v>5</v>
      </c>
      <c r="C1016" s="18" t="n">
        <v>-0.028344</v>
      </c>
      <c r="D1016" s="19">
        <f>1+C1016</f>
        <v/>
      </c>
    </row>
    <row r="1017">
      <c r="A1017" t="n">
        <v>1956</v>
      </c>
      <c r="B1017" t="n">
        <v>6</v>
      </c>
      <c r="C1017" s="18" t="n">
        <v>-0.002578</v>
      </c>
      <c r="D1017" s="19">
        <f>1+C1017</f>
        <v/>
      </c>
    </row>
    <row r="1018">
      <c r="A1018" t="n">
        <v>1956</v>
      </c>
      <c r="B1018" t="n">
        <v>7</v>
      </c>
      <c r="C1018" s="18" t="n">
        <v>0.057513</v>
      </c>
      <c r="D1018" s="19">
        <f>1+C1018</f>
        <v/>
      </c>
    </row>
    <row r="1019">
      <c r="A1019" t="n">
        <v>1956</v>
      </c>
      <c r="B1019" t="n">
        <v>8</v>
      </c>
      <c r="C1019" s="18" t="n">
        <v>-0.002824</v>
      </c>
      <c r="D1019" s="19">
        <f>1+C1019</f>
        <v/>
      </c>
    </row>
    <row r="1020">
      <c r="A1020" t="n">
        <v>1956</v>
      </c>
      <c r="B1020" t="n">
        <v>9</v>
      </c>
      <c r="C1020" s="18" t="n">
        <v>-0.030865</v>
      </c>
      <c r="D1020" s="19">
        <f>1+C1020</f>
        <v/>
      </c>
    </row>
    <row r="1021">
      <c r="A1021" t="n">
        <v>1956</v>
      </c>
      <c r="B1021" t="n">
        <v>10</v>
      </c>
      <c r="C1021" s="18" t="n">
        <v>-0.009594999999999999</v>
      </c>
      <c r="D1021" s="19">
        <f>1+C1021</f>
        <v/>
      </c>
    </row>
    <row r="1022">
      <c r="A1022" t="n">
        <v>1956</v>
      </c>
      <c r="B1022" t="n">
        <v>11</v>
      </c>
      <c r="C1022" s="18" t="n">
        <v>-0.007185</v>
      </c>
      <c r="D1022" s="19">
        <f>1+C1022</f>
        <v/>
      </c>
    </row>
    <row r="1023">
      <c r="A1023" t="n">
        <v>1956</v>
      </c>
      <c r="B1023" t="n">
        <v>12</v>
      </c>
      <c r="C1023" s="18" t="n">
        <v>0.018029</v>
      </c>
      <c r="D1023" s="19">
        <f>1+C1023</f>
        <v/>
      </c>
    </row>
    <row r="1024">
      <c r="A1024" t="n">
        <v>1957</v>
      </c>
      <c r="B1024" t="n">
        <v>1</v>
      </c>
      <c r="C1024" s="18" t="n">
        <v>-0.018632</v>
      </c>
      <c r="D1024" s="19">
        <f>1+C1024</f>
        <v/>
      </c>
    </row>
    <row r="1025">
      <c r="A1025" t="n">
        <v>1957</v>
      </c>
      <c r="B1025" t="n">
        <v>2</v>
      </c>
      <c r="C1025" s="18" t="n">
        <v>-0.039964</v>
      </c>
      <c r="D1025" s="19">
        <f>1+C1025</f>
        <v/>
      </c>
    </row>
    <row r="1026">
      <c r="A1026" t="n">
        <v>1957</v>
      </c>
      <c r="B1026" t="n">
        <v>3</v>
      </c>
      <c r="C1026" s="18" t="n">
        <v>0.016199</v>
      </c>
      <c r="D1026" s="19">
        <f>1+C1026</f>
        <v/>
      </c>
    </row>
    <row r="1027">
      <c r="A1027" t="n">
        <v>1957</v>
      </c>
      <c r="B1027" t="n">
        <v>4</v>
      </c>
      <c r="C1027" s="18" t="n">
        <v>0.02644</v>
      </c>
      <c r="D1027" s="19">
        <f>1+C1027</f>
        <v/>
      </c>
    </row>
    <row r="1028">
      <c r="A1028" t="n">
        <v>1957</v>
      </c>
      <c r="B1028" t="n">
        <v>5</v>
      </c>
      <c r="C1028" s="18" t="n">
        <v>0.041602</v>
      </c>
      <c r="D1028" s="19">
        <f>1+C1028</f>
        <v/>
      </c>
    </row>
    <row r="1029">
      <c r="A1029" t="n">
        <v>1957</v>
      </c>
      <c r="B1029" t="n">
        <v>6</v>
      </c>
      <c r="C1029" s="18" t="n">
        <v>0.019542</v>
      </c>
      <c r="D1029" s="19">
        <f>1+C1029</f>
        <v/>
      </c>
    </row>
    <row r="1030">
      <c r="A1030" t="n">
        <v>1957</v>
      </c>
      <c r="B1030" t="n">
        <v>7</v>
      </c>
      <c r="C1030" s="18" t="n">
        <v>0.023239</v>
      </c>
      <c r="D1030" s="19">
        <f>1+C1030</f>
        <v/>
      </c>
    </row>
    <row r="1031">
      <c r="A1031" t="n">
        <v>1957</v>
      </c>
      <c r="B1031" t="n">
        <v>8</v>
      </c>
      <c r="C1031" s="18" t="n">
        <v>-0.052034</v>
      </c>
      <c r="D1031" s="19">
        <f>1+C1031</f>
        <v/>
      </c>
    </row>
    <row r="1032">
      <c r="A1032" t="n">
        <v>1957</v>
      </c>
      <c r="B1032" t="n">
        <v>9</v>
      </c>
      <c r="C1032" s="18" t="n">
        <v>-0.037376</v>
      </c>
      <c r="D1032" s="19">
        <f>1+C1032</f>
        <v/>
      </c>
    </row>
    <row r="1033">
      <c r="A1033" t="n">
        <v>1957</v>
      </c>
      <c r="B1033" t="n">
        <v>10</v>
      </c>
      <c r="C1033" s="18" t="n">
        <v>-0.058947</v>
      </c>
      <c r="D1033" s="19">
        <f>1+C1033</f>
        <v/>
      </c>
    </row>
    <row r="1034">
      <c r="A1034" t="n">
        <v>1957</v>
      </c>
      <c r="B1034" t="n">
        <v>11</v>
      </c>
      <c r="C1034" s="18" t="n">
        <v>-0.017984</v>
      </c>
      <c r="D1034" s="19">
        <f>1+C1034</f>
        <v/>
      </c>
    </row>
    <row r="1035">
      <c r="A1035" t="n">
        <v>1957</v>
      </c>
      <c r="B1035" t="n">
        <v>12</v>
      </c>
      <c r="C1035" s="18" t="n">
        <v>0.003201</v>
      </c>
      <c r="D1035" s="19">
        <f>1+C1035</f>
        <v/>
      </c>
    </row>
    <row r="1036">
      <c r="A1036" t="n">
        <v>1958</v>
      </c>
      <c r="B1036" t="n">
        <v>1</v>
      </c>
      <c r="C1036" s="18" t="n">
        <v>0.023273</v>
      </c>
      <c r="D1036" s="19">
        <f>1+C1036</f>
        <v/>
      </c>
    </row>
    <row r="1037">
      <c r="A1037" t="n">
        <v>1958</v>
      </c>
      <c r="B1037" t="n">
        <v>2</v>
      </c>
      <c r="C1037" s="18" t="n">
        <v>0.007005</v>
      </c>
      <c r="D1037" s="19">
        <f>1+C1037</f>
        <v/>
      </c>
    </row>
    <row r="1038">
      <c r="A1038" t="n">
        <v>1958</v>
      </c>
      <c r="B1038" t="n">
        <v>3</v>
      </c>
      <c r="C1038" s="18" t="n">
        <v>0.024176</v>
      </c>
      <c r="D1038" s="19">
        <f>1+C1038</f>
        <v/>
      </c>
    </row>
    <row r="1039">
      <c r="A1039" t="n">
        <v>1958</v>
      </c>
      <c r="B1039" t="n">
        <v>4</v>
      </c>
      <c r="C1039" s="18" t="n">
        <v>0.008938</v>
      </c>
      <c r="D1039" s="19">
        <f>1+C1039</f>
        <v/>
      </c>
    </row>
    <row r="1040">
      <c r="A1040" t="n">
        <v>1958</v>
      </c>
      <c r="B1040" t="n">
        <v>5</v>
      </c>
      <c r="C1040" s="18" t="n">
        <v>0.035552</v>
      </c>
      <c r="D1040" s="19">
        <f>1+C1040</f>
        <v/>
      </c>
    </row>
    <row r="1041">
      <c r="A1041" t="n">
        <v>1958</v>
      </c>
      <c r="B1041" t="n">
        <v>6</v>
      </c>
      <c r="C1041" s="18" t="n">
        <v>0.027326</v>
      </c>
      <c r="D1041" s="19">
        <f>1+C1041</f>
        <v/>
      </c>
    </row>
    <row r="1042">
      <c r="A1042" t="n">
        <v>1958</v>
      </c>
      <c r="B1042" t="n">
        <v>7</v>
      </c>
      <c r="C1042" s="18" t="n">
        <v>0.030708</v>
      </c>
      <c r="D1042" s="19">
        <f>1+C1042</f>
        <v/>
      </c>
    </row>
    <row r="1043">
      <c r="A1043" t="n">
        <v>1958</v>
      </c>
      <c r="B1043" t="n">
        <v>8</v>
      </c>
      <c r="C1043" s="18" t="n">
        <v>0.040543</v>
      </c>
      <c r="D1043" s="19">
        <f>1+C1043</f>
        <v/>
      </c>
    </row>
    <row r="1044">
      <c r="A1044" t="n">
        <v>1958</v>
      </c>
      <c r="B1044" t="n">
        <v>9</v>
      </c>
      <c r="C1044" s="18" t="n">
        <v>0.029437</v>
      </c>
      <c r="D1044" s="19">
        <f>1+C1044</f>
        <v/>
      </c>
    </row>
    <row r="1045">
      <c r="A1045" t="n">
        <v>1958</v>
      </c>
      <c r="B1045" t="n">
        <v>10</v>
      </c>
      <c r="C1045" s="18" t="n">
        <v>0.043601</v>
      </c>
      <c r="D1045" s="19">
        <f>1+C1045</f>
        <v/>
      </c>
    </row>
    <row r="1046">
      <c r="A1046" t="n">
        <v>1958</v>
      </c>
      <c r="B1046" t="n">
        <v>11</v>
      </c>
      <c r="C1046" s="18" t="n">
        <v>0.033273</v>
      </c>
      <c r="D1046" s="19">
        <f>1+C1046</f>
        <v/>
      </c>
    </row>
    <row r="1047">
      <c r="A1047" t="n">
        <v>1958</v>
      </c>
      <c r="B1047" t="n">
        <v>12</v>
      </c>
      <c r="C1047" s="18" t="n">
        <v>0.021635</v>
      </c>
      <c r="D1047" s="19">
        <f>1+C1047</f>
        <v/>
      </c>
    </row>
    <row r="1048">
      <c r="A1048" t="n">
        <v>1959</v>
      </c>
      <c r="B1048" t="n">
        <v>1</v>
      </c>
      <c r="C1048" s="18" t="n">
        <v>0.042557</v>
      </c>
      <c r="D1048" s="19">
        <f>1+C1048</f>
        <v/>
      </c>
    </row>
    <row r="1049">
      <c r="A1049" t="n">
        <v>1959</v>
      </c>
      <c r="B1049" t="n">
        <v>2</v>
      </c>
      <c r="C1049" s="18" t="n">
        <v>-0.01264</v>
      </c>
      <c r="D1049" s="19">
        <f>1+C1049</f>
        <v/>
      </c>
    </row>
    <row r="1050">
      <c r="A1050" t="n">
        <v>1959</v>
      </c>
      <c r="B1050" t="n">
        <v>3</v>
      </c>
      <c r="C1050" s="18" t="n">
        <v>0.028072</v>
      </c>
      <c r="D1050" s="19">
        <f>1+C1050</f>
        <v/>
      </c>
    </row>
    <row r="1051">
      <c r="A1051" t="n">
        <v>1959</v>
      </c>
      <c r="B1051" t="n">
        <v>4</v>
      </c>
      <c r="C1051" s="18" t="n">
        <v>0.019374</v>
      </c>
      <c r="D1051" s="19">
        <f>1+C1051</f>
        <v/>
      </c>
    </row>
    <row r="1052">
      <c r="A1052" t="n">
        <v>1959</v>
      </c>
      <c r="B1052" t="n">
        <v>5</v>
      </c>
      <c r="C1052" s="18" t="n">
        <v>0.017664</v>
      </c>
      <c r="D1052" s="19">
        <f>1+C1052</f>
        <v/>
      </c>
    </row>
    <row r="1053">
      <c r="A1053" t="n">
        <v>1959</v>
      </c>
      <c r="B1053" t="n">
        <v>6</v>
      </c>
      <c r="C1053" s="18" t="n">
        <v>-0.006053</v>
      </c>
      <c r="D1053" s="19">
        <f>1+C1053</f>
        <v/>
      </c>
    </row>
    <row r="1054">
      <c r="A1054" t="n">
        <v>1959</v>
      </c>
      <c r="B1054" t="n">
        <v>7</v>
      </c>
      <c r="C1054" s="18" t="n">
        <v>0.042285</v>
      </c>
      <c r="D1054" s="19">
        <f>1+C1054</f>
        <v/>
      </c>
    </row>
    <row r="1055">
      <c r="A1055" t="n">
        <v>1959</v>
      </c>
      <c r="B1055" t="n">
        <v>8</v>
      </c>
      <c r="C1055" s="18" t="n">
        <v>-0.003176</v>
      </c>
      <c r="D1055" s="19">
        <f>1+C1055</f>
        <v/>
      </c>
    </row>
    <row r="1056">
      <c r="A1056" t="n">
        <v>1959</v>
      </c>
      <c r="B1056" t="n">
        <v>9</v>
      </c>
      <c r="C1056" s="18" t="n">
        <v>-0.037023</v>
      </c>
      <c r="D1056" s="19">
        <f>1+C1056</f>
        <v/>
      </c>
    </row>
    <row r="1057">
      <c r="A1057" t="n">
        <v>1959</v>
      </c>
      <c r="B1057" t="n">
        <v>10</v>
      </c>
      <c r="C1057" s="18" t="n">
        <v>0.001777</v>
      </c>
      <c r="D1057" s="19">
        <f>1+C1057</f>
        <v/>
      </c>
    </row>
    <row r="1058">
      <c r="A1058" t="n">
        <v>1959</v>
      </c>
      <c r="B1058" t="n">
        <v>11</v>
      </c>
      <c r="C1058" s="18" t="n">
        <v>0.006701</v>
      </c>
      <c r="D1058" s="19">
        <f>1+C1058</f>
        <v/>
      </c>
    </row>
    <row r="1059">
      <c r="A1059" t="n">
        <v>1959</v>
      </c>
      <c r="B1059" t="n">
        <v>12</v>
      </c>
      <c r="C1059" s="18" t="n">
        <v>0.034641</v>
      </c>
      <c r="D1059" s="19">
        <f>1+C1059</f>
        <v/>
      </c>
    </row>
    <row r="1060">
      <c r="A1060" t="n">
        <v>1960</v>
      </c>
      <c r="B1060" t="n">
        <v>1</v>
      </c>
      <c r="C1060" s="18" t="n">
        <v>-0.014806</v>
      </c>
      <c r="D1060" s="19">
        <f>1+C1060</f>
        <v/>
      </c>
    </row>
    <row r="1061">
      <c r="A1061" t="n">
        <v>1960</v>
      </c>
      <c r="B1061" t="n">
        <v>2</v>
      </c>
      <c r="C1061" s="18" t="n">
        <v>-0.03604</v>
      </c>
      <c r="D1061" s="19">
        <f>1+C1061</f>
        <v/>
      </c>
    </row>
    <row r="1062">
      <c r="A1062" t="n">
        <v>1960</v>
      </c>
      <c r="B1062" t="n">
        <v>3</v>
      </c>
      <c r="C1062" s="18" t="n">
        <v>-0.010727</v>
      </c>
      <c r="D1062" s="19">
        <f>1+C1062</f>
        <v/>
      </c>
    </row>
    <row r="1063">
      <c r="A1063" t="n">
        <v>1960</v>
      </c>
      <c r="B1063" t="n">
        <v>4</v>
      </c>
      <c r="C1063" s="18" t="n">
        <v>0.015848</v>
      </c>
      <c r="D1063" s="19">
        <f>1+C1063</f>
        <v/>
      </c>
    </row>
    <row r="1064">
      <c r="A1064" t="n">
        <v>1960</v>
      </c>
      <c r="B1064" t="n">
        <v>5</v>
      </c>
      <c r="C1064" s="18" t="n">
        <v>-0.00624</v>
      </c>
      <c r="D1064" s="19">
        <f>1+C1064</f>
        <v/>
      </c>
    </row>
    <row r="1065">
      <c r="A1065" t="n">
        <v>1960</v>
      </c>
      <c r="B1065" t="n">
        <v>6</v>
      </c>
      <c r="C1065" s="18" t="n">
        <v>0.039886</v>
      </c>
      <c r="D1065" s="19">
        <f>1+C1065</f>
        <v/>
      </c>
    </row>
    <row r="1066">
      <c r="A1066" t="n">
        <v>1960</v>
      </c>
      <c r="B1066" t="n">
        <v>7</v>
      </c>
      <c r="C1066" s="18" t="n">
        <v>-0.021961</v>
      </c>
      <c r="D1066" s="19">
        <f>1+C1066</f>
        <v/>
      </c>
    </row>
    <row r="1067">
      <c r="A1067" t="n">
        <v>1960</v>
      </c>
      <c r="B1067" t="n">
        <v>8</v>
      </c>
      <c r="C1067" s="18" t="n">
        <v>0.014909</v>
      </c>
      <c r="D1067" s="19">
        <f>1+C1067</f>
        <v/>
      </c>
    </row>
    <row r="1068">
      <c r="A1068" t="n">
        <v>1960</v>
      </c>
      <c r="B1068" t="n">
        <v>9</v>
      </c>
      <c r="C1068" s="18" t="n">
        <v>-0.027208</v>
      </c>
      <c r="D1068" s="19">
        <f>1+C1068</f>
        <v/>
      </c>
    </row>
    <row r="1069">
      <c r="A1069" t="n">
        <v>1960</v>
      </c>
      <c r="B1069" t="n">
        <v>10</v>
      </c>
      <c r="C1069" s="18" t="n">
        <v>-0.01674</v>
      </c>
      <c r="D1069" s="19">
        <f>1+C1069</f>
        <v/>
      </c>
    </row>
    <row r="1070">
      <c r="A1070" t="n">
        <v>1960</v>
      </c>
      <c r="B1070" t="n">
        <v>11</v>
      </c>
      <c r="C1070" s="18" t="n">
        <v>0.035409</v>
      </c>
      <c r="D1070" s="19">
        <f>1+C1070</f>
        <v/>
      </c>
    </row>
    <row r="1071">
      <c r="A1071" t="n">
        <v>1960</v>
      </c>
      <c r="B1071" t="n">
        <v>12</v>
      </c>
      <c r="C1071" s="18" t="n">
        <v>0.026906</v>
      </c>
      <c r="D1071" s="19">
        <f>1+C1071</f>
        <v/>
      </c>
    </row>
    <row r="1072">
      <c r="A1072" t="n">
        <v>1961</v>
      </c>
      <c r="B1072" t="n">
        <v>1</v>
      </c>
      <c r="C1072" s="18" t="n">
        <v>0.054264</v>
      </c>
      <c r="D1072" s="19">
        <f>1+C1072</f>
        <v/>
      </c>
    </row>
    <row r="1073">
      <c r="A1073" t="n">
        <v>1961</v>
      </c>
      <c r="B1073" t="n">
        <v>2</v>
      </c>
      <c r="C1073" s="18" t="n">
        <v>0.043737</v>
      </c>
      <c r="D1073" s="19">
        <f>1+C1073</f>
        <v/>
      </c>
    </row>
    <row r="1074">
      <c r="A1074" t="n">
        <v>1961</v>
      </c>
      <c r="B1074" t="n">
        <v>3</v>
      </c>
      <c r="C1074" s="18" t="n">
        <v>0.033966</v>
      </c>
      <c r="D1074" s="19">
        <f>1+C1074</f>
        <v/>
      </c>
    </row>
    <row r="1075">
      <c r="A1075" t="n">
        <v>1961</v>
      </c>
      <c r="B1075" t="n">
        <v>4</v>
      </c>
      <c r="C1075" s="18" t="n">
        <v>0.02919</v>
      </c>
      <c r="D1075" s="19">
        <f>1+C1075</f>
        <v/>
      </c>
    </row>
    <row r="1076">
      <c r="A1076" t="n">
        <v>1961</v>
      </c>
      <c r="B1076" t="n">
        <v>5</v>
      </c>
      <c r="C1076" s="18" t="n">
        <v>0.012634</v>
      </c>
      <c r="D1076" s="19">
        <f>1+C1076</f>
        <v/>
      </c>
    </row>
    <row r="1077">
      <c r="A1077" t="n">
        <v>1961</v>
      </c>
      <c r="B1077" t="n">
        <v>6</v>
      </c>
      <c r="C1077" s="18" t="n">
        <v>-0.010802</v>
      </c>
      <c r="D1077" s="19">
        <f>1+C1077</f>
        <v/>
      </c>
    </row>
    <row r="1078">
      <c r="A1078" t="n">
        <v>1961</v>
      </c>
      <c r="B1078" t="n">
        <v>7</v>
      </c>
      <c r="C1078" s="18" t="n">
        <v>-0.000271</v>
      </c>
      <c r="D1078" s="19">
        <f>1+C1078</f>
        <v/>
      </c>
    </row>
    <row r="1079">
      <c r="A1079" t="n">
        <v>1961</v>
      </c>
      <c r="B1079" t="n">
        <v>8</v>
      </c>
      <c r="C1079" s="18" t="n">
        <v>0.038398</v>
      </c>
      <c r="D1079" s="19">
        <f>1+C1079</f>
        <v/>
      </c>
    </row>
    <row r="1080">
      <c r="A1080" t="n">
        <v>1961</v>
      </c>
      <c r="B1080" t="n">
        <v>9</v>
      </c>
      <c r="C1080" s="18" t="n">
        <v>-0.005409</v>
      </c>
      <c r="D1080" s="19">
        <f>1+C1080</f>
        <v/>
      </c>
    </row>
    <row r="1081">
      <c r="A1081" t="n">
        <v>1961</v>
      </c>
      <c r="B1081" t="n">
        <v>10</v>
      </c>
      <c r="C1081" s="18" t="n">
        <v>0.013455</v>
      </c>
      <c r="D1081" s="19">
        <f>1+C1081</f>
        <v/>
      </c>
    </row>
    <row r="1082">
      <c r="A1082" t="n">
        <v>1961</v>
      </c>
      <c r="B1082" t="n">
        <v>11</v>
      </c>
      <c r="C1082" s="18" t="n">
        <v>0.047745</v>
      </c>
      <c r="D1082" s="19">
        <f>1+C1082</f>
        <v/>
      </c>
    </row>
    <row r="1083">
      <c r="A1083" t="n">
        <v>1961</v>
      </c>
      <c r="B1083" t="n">
        <v>12</v>
      </c>
      <c r="C1083" s="18" t="n">
        <v>0.011654</v>
      </c>
      <c r="D1083" s="19">
        <f>1+C1083</f>
        <v/>
      </c>
    </row>
    <row r="1084">
      <c r="A1084" t="n">
        <v>1962</v>
      </c>
      <c r="B1084" t="n">
        <v>1</v>
      </c>
      <c r="C1084" s="18" t="n">
        <v>-0.034864</v>
      </c>
      <c r="D1084" s="19">
        <f>1+C1084</f>
        <v/>
      </c>
    </row>
    <row r="1085">
      <c r="A1085" t="n">
        <v>1962</v>
      </c>
      <c r="B1085" t="n">
        <v>2</v>
      </c>
      <c r="C1085" s="18" t="n">
        <v>0.019103</v>
      </c>
      <c r="D1085" s="19">
        <f>1+C1085</f>
        <v/>
      </c>
    </row>
    <row r="1086">
      <c r="A1086" t="n">
        <v>1962</v>
      </c>
      <c r="B1086" t="n">
        <v>3</v>
      </c>
      <c r="C1086" s="18" t="n">
        <v>0.003418</v>
      </c>
      <c r="D1086" s="19">
        <f>1+C1086</f>
        <v/>
      </c>
    </row>
    <row r="1087">
      <c r="A1087" t="n">
        <v>1962</v>
      </c>
      <c r="B1087" t="n">
        <v>4</v>
      </c>
      <c r="C1087" s="18" t="n">
        <v>-0.029442</v>
      </c>
      <c r="D1087" s="19">
        <f>1+C1087</f>
        <v/>
      </c>
    </row>
    <row r="1088">
      <c r="A1088" t="n">
        <v>1962</v>
      </c>
      <c r="B1088" t="n">
        <v>5</v>
      </c>
      <c r="C1088" s="18" t="n">
        <v>-0.071843</v>
      </c>
      <c r="D1088" s="19">
        <f>1+C1088</f>
        <v/>
      </c>
    </row>
    <row r="1089">
      <c r="A1089" t="n">
        <v>1962</v>
      </c>
      <c r="B1089" t="n">
        <v>6</v>
      </c>
      <c r="C1089" s="18" t="n">
        <v>-0.114119</v>
      </c>
      <c r="D1089" s="19">
        <f>1+C1089</f>
        <v/>
      </c>
    </row>
    <row r="1090">
      <c r="A1090" t="n">
        <v>1962</v>
      </c>
      <c r="B1090" t="n">
        <v>7</v>
      </c>
      <c r="C1090" s="18" t="n">
        <v>0.027184</v>
      </c>
      <c r="D1090" s="19">
        <f>1+C1090</f>
        <v/>
      </c>
    </row>
    <row r="1091">
      <c r="A1091" t="n">
        <v>1962</v>
      </c>
      <c r="B1091" t="n">
        <v>8</v>
      </c>
      <c r="C1091" s="18" t="n">
        <v>0.03024</v>
      </c>
      <c r="D1091" s="19">
        <f>1+C1091</f>
        <v/>
      </c>
    </row>
    <row r="1092">
      <c r="A1092" t="n">
        <v>1962</v>
      </c>
      <c r="B1092" t="n">
        <v>9</v>
      </c>
      <c r="C1092" s="18" t="n">
        <v>-0.005924</v>
      </c>
      <c r="D1092" s="19">
        <f>1+C1092</f>
        <v/>
      </c>
    </row>
    <row r="1093">
      <c r="A1093" t="n">
        <v>1962</v>
      </c>
      <c r="B1093" t="n">
        <v>10</v>
      </c>
      <c r="C1093" s="18" t="n">
        <v>-0.028539</v>
      </c>
      <c r="D1093" s="19">
        <f>1+C1093</f>
        <v/>
      </c>
    </row>
    <row r="1094">
      <c r="A1094" t="n">
        <v>1962</v>
      </c>
      <c r="B1094" t="n">
        <v>11</v>
      </c>
      <c r="C1094" s="18" t="n">
        <v>0.072033</v>
      </c>
      <c r="D1094" s="19">
        <f>1+C1094</f>
        <v/>
      </c>
    </row>
    <row r="1095">
      <c r="A1095" t="n">
        <v>1962</v>
      </c>
      <c r="B1095" t="n">
        <v>12</v>
      </c>
      <c r="C1095" s="18" t="n">
        <v>0.046261</v>
      </c>
      <c r="D1095" s="19">
        <f>1+C1095</f>
        <v/>
      </c>
    </row>
    <row r="1096">
      <c r="A1096" t="n">
        <v>1963</v>
      </c>
      <c r="B1096" t="n">
        <v>1</v>
      </c>
      <c r="C1096" s="18" t="n">
        <v>0.041476</v>
      </c>
      <c r="D1096" s="19">
        <f>1+C1096</f>
        <v/>
      </c>
    </row>
    <row r="1097">
      <c r="A1097" t="n">
        <v>1963</v>
      </c>
      <c r="B1097" t="n">
        <v>2</v>
      </c>
      <c r="C1097" s="18" t="n">
        <v>0.015964</v>
      </c>
      <c r="D1097" s="19">
        <f>1+C1097</f>
        <v/>
      </c>
    </row>
    <row r="1098">
      <c r="A1098" t="n">
        <v>1963</v>
      </c>
      <c r="B1098" t="n">
        <v>3</v>
      </c>
      <c r="C1098" s="18" t="n">
        <v>-0.001075</v>
      </c>
      <c r="D1098" s="19">
        <f>1+C1098</f>
        <v/>
      </c>
    </row>
    <row r="1099">
      <c r="A1099" t="n">
        <v>1963</v>
      </c>
      <c r="B1099" t="n">
        <v>4</v>
      </c>
      <c r="C1099" s="18" t="n">
        <v>0.049803</v>
      </c>
      <c r="D1099" s="19">
        <f>1+C1099</f>
        <v/>
      </c>
    </row>
    <row r="1100">
      <c r="A1100" t="n">
        <v>1963</v>
      </c>
      <c r="B1100" t="n">
        <v>5</v>
      </c>
      <c r="C1100" s="18" t="n">
        <v>0.022716</v>
      </c>
      <c r="D1100" s="19">
        <f>1+C1100</f>
        <v/>
      </c>
    </row>
    <row r="1101">
      <c r="A1101" t="n">
        <v>1963</v>
      </c>
      <c r="B1101" t="n">
        <v>6</v>
      </c>
      <c r="C1101" s="18" t="n">
        <v>0.002186</v>
      </c>
      <c r="D1101" s="19">
        <f>1+C1101</f>
        <v/>
      </c>
    </row>
    <row r="1102">
      <c r="A1102" t="n">
        <v>1963</v>
      </c>
      <c r="B1102" t="n">
        <v>7</v>
      </c>
      <c r="C1102" s="18" t="n">
        <v>-0.012215</v>
      </c>
      <c r="D1102" s="19">
        <f>1+C1102</f>
        <v/>
      </c>
    </row>
    <row r="1103">
      <c r="A1103" t="n">
        <v>1963</v>
      </c>
      <c r="B1103" t="n">
        <v>8</v>
      </c>
      <c r="C1103" s="18" t="n">
        <v>0.030315</v>
      </c>
      <c r="D1103" s="19">
        <f>1+C1103</f>
        <v/>
      </c>
    </row>
    <row r="1104">
      <c r="A1104" t="n">
        <v>1963</v>
      </c>
      <c r="B1104" t="n">
        <v>9</v>
      </c>
      <c r="C1104" s="18" t="n">
        <v>0.02894</v>
      </c>
      <c r="D1104" s="19">
        <f>1+C1104</f>
        <v/>
      </c>
    </row>
    <row r="1105">
      <c r="A1105" t="n">
        <v>1963</v>
      </c>
      <c r="B1105" t="n">
        <v>10</v>
      </c>
      <c r="C1105" s="18" t="n">
        <v>0.005026</v>
      </c>
      <c r="D1105" s="19">
        <f>1+C1105</f>
        <v/>
      </c>
    </row>
    <row r="1106">
      <c r="A1106" t="n">
        <v>1963</v>
      </c>
      <c r="B1106" t="n">
        <v>11</v>
      </c>
      <c r="C1106" s="18" t="n">
        <v>-0.003039</v>
      </c>
      <c r="D1106" s="19">
        <f>1+C1106</f>
        <v/>
      </c>
    </row>
    <row r="1107">
      <c r="A1107" t="n">
        <v>1963</v>
      </c>
      <c r="B1107" t="n">
        <v>12</v>
      </c>
      <c r="C1107" s="18" t="n">
        <v>0.02396</v>
      </c>
      <c r="D1107" s="19">
        <f>1+C1107</f>
        <v/>
      </c>
    </row>
    <row r="1108">
      <c r="A1108" t="n">
        <v>1964</v>
      </c>
      <c r="B1108" t="n">
        <v>1</v>
      </c>
      <c r="C1108" s="18" t="n">
        <v>0.033321</v>
      </c>
      <c r="D1108" s="19">
        <f>1+C1108</f>
        <v/>
      </c>
    </row>
    <row r="1109">
      <c r="A1109" t="n">
        <v>1964</v>
      </c>
      <c r="B1109" t="n">
        <v>2</v>
      </c>
      <c r="C1109" s="18" t="n">
        <v>0.014817</v>
      </c>
      <c r="D1109" s="19">
        <f>1+C1109</f>
        <v/>
      </c>
    </row>
    <row r="1110">
      <c r="A1110" t="n">
        <v>1964</v>
      </c>
      <c r="B1110" t="n">
        <v>3</v>
      </c>
      <c r="C1110" s="18" t="n">
        <v>0.020728</v>
      </c>
      <c r="D1110" s="19">
        <f>1+C1110</f>
        <v/>
      </c>
    </row>
    <row r="1111">
      <c r="A1111" t="n">
        <v>1964</v>
      </c>
      <c r="B1111" t="n">
        <v>4</v>
      </c>
      <c r="C1111" s="18" t="n">
        <v>0.016949</v>
      </c>
      <c r="D1111" s="19">
        <f>1+C1111</f>
        <v/>
      </c>
    </row>
    <row r="1112">
      <c r="A1112" t="n">
        <v>1964</v>
      </c>
      <c r="B1112" t="n">
        <v>5</v>
      </c>
      <c r="C1112" s="18" t="n">
        <v>0.012221</v>
      </c>
      <c r="D1112" s="19">
        <f>1+C1112</f>
        <v/>
      </c>
    </row>
    <row r="1113">
      <c r="A1113" t="n">
        <v>1964</v>
      </c>
      <c r="B1113" t="n">
        <v>6</v>
      </c>
      <c r="C1113" s="18" t="n">
        <v>-0.003489</v>
      </c>
      <c r="D1113" s="19">
        <f>1+C1113</f>
        <v/>
      </c>
    </row>
    <row r="1114">
      <c r="A1114" t="n">
        <v>1964</v>
      </c>
      <c r="B1114" t="n">
        <v>7</v>
      </c>
      <c r="C1114" s="18" t="n">
        <v>0.039631</v>
      </c>
      <c r="D1114" s="19">
        <f>1+C1114</f>
        <v/>
      </c>
    </row>
    <row r="1115">
      <c r="A1115" t="n">
        <v>1964</v>
      </c>
      <c r="B1115" t="n">
        <v>8</v>
      </c>
      <c r="C1115" s="18" t="n">
        <v>-0.012237</v>
      </c>
      <c r="D1115" s="19">
        <f>1+C1115</f>
        <v/>
      </c>
    </row>
    <row r="1116">
      <c r="A1116" t="n">
        <v>1964</v>
      </c>
      <c r="B1116" t="n">
        <v>9</v>
      </c>
      <c r="C1116" s="18" t="n">
        <v>0.019675</v>
      </c>
      <c r="D1116" s="19">
        <f>1+C1116</f>
        <v/>
      </c>
    </row>
    <row r="1117">
      <c r="A1117" t="n">
        <v>1964</v>
      </c>
      <c r="B1117" t="n">
        <v>10</v>
      </c>
      <c r="C1117" s="18" t="n">
        <v>0.019722</v>
      </c>
      <c r="D1117" s="19">
        <f>1+C1117</f>
        <v/>
      </c>
    </row>
    <row r="1118">
      <c r="A1118" t="n">
        <v>1964</v>
      </c>
      <c r="B1118" t="n">
        <v>11</v>
      </c>
      <c r="C1118" s="18" t="n">
        <v>0.009389</v>
      </c>
      <c r="D1118" s="19">
        <f>1+C1118</f>
        <v/>
      </c>
    </row>
    <row r="1119">
      <c r="A1119" t="n">
        <v>1964</v>
      </c>
      <c r="B1119" t="n">
        <v>12</v>
      </c>
      <c r="C1119" s="18" t="n">
        <v>-0.014884</v>
      </c>
      <c r="D1119" s="19">
        <f>1+C1119</f>
        <v/>
      </c>
    </row>
    <row r="1120">
      <c r="A1120" t="n">
        <v>1965</v>
      </c>
      <c r="B1120" t="n">
        <v>1</v>
      </c>
      <c r="C1120" s="18" t="n">
        <v>0.028224</v>
      </c>
      <c r="D1120" s="19">
        <f>1+C1120</f>
        <v/>
      </c>
    </row>
    <row r="1121">
      <c r="A1121" t="n">
        <v>1965</v>
      </c>
      <c r="B1121" t="n">
        <v>2</v>
      </c>
      <c r="C1121" s="18" t="n">
        <v>0.009767</v>
      </c>
      <c r="D1121" s="19">
        <f>1+C1121</f>
        <v/>
      </c>
    </row>
    <row r="1122">
      <c r="A1122" t="n">
        <v>1965</v>
      </c>
      <c r="B1122" t="n">
        <v>3</v>
      </c>
      <c r="C1122" s="18" t="n">
        <v>0.003372</v>
      </c>
      <c r="D1122" s="19">
        <f>1+C1122</f>
        <v/>
      </c>
    </row>
    <row r="1123">
      <c r="A1123" t="n">
        <v>1965</v>
      </c>
      <c r="B1123" t="n">
        <v>4</v>
      </c>
      <c r="C1123" s="18" t="n">
        <v>0.015596</v>
      </c>
      <c r="D1123" s="19">
        <f>1+C1123</f>
        <v/>
      </c>
    </row>
    <row r="1124">
      <c r="A1124" t="n">
        <v>1965</v>
      </c>
      <c r="B1124" t="n">
        <v>5</v>
      </c>
      <c r="C1124" s="18" t="n">
        <v>0.017345</v>
      </c>
      <c r="D1124" s="19">
        <f>1+C1124</f>
        <v/>
      </c>
    </row>
    <row r="1125">
      <c r="A1125" t="n">
        <v>1965</v>
      </c>
      <c r="B1125" t="n">
        <v>6</v>
      </c>
      <c r="C1125" s="18" t="n">
        <v>-0.045055</v>
      </c>
      <c r="D1125" s="19">
        <f>1+C1125</f>
        <v/>
      </c>
    </row>
    <row r="1126">
      <c r="A1126" t="n">
        <v>1965</v>
      </c>
      <c r="B1126" t="n">
        <v>7</v>
      </c>
      <c r="C1126" s="18" t="n">
        <v>0.001045</v>
      </c>
      <c r="D1126" s="19">
        <f>1+C1126</f>
        <v/>
      </c>
    </row>
    <row r="1127">
      <c r="A1127" t="n">
        <v>1965</v>
      </c>
      <c r="B1127" t="n">
        <v>8</v>
      </c>
      <c r="C1127" s="18" t="n">
        <v>0.021202</v>
      </c>
      <c r="D1127" s="19">
        <f>1+C1127</f>
        <v/>
      </c>
    </row>
    <row r="1128">
      <c r="A1128" t="n">
        <v>1965</v>
      </c>
      <c r="B1128" t="n">
        <v>9</v>
      </c>
      <c r="C1128" s="18" t="n">
        <v>0.035977</v>
      </c>
      <c r="D1128" s="19">
        <f>1+C1128</f>
        <v/>
      </c>
    </row>
    <row r="1129">
      <c r="A1129" t="n">
        <v>1965</v>
      </c>
      <c r="B1129" t="n">
        <v>10</v>
      </c>
      <c r="C1129" s="18" t="n">
        <v>0.024987</v>
      </c>
      <c r="D1129" s="19">
        <f>1+C1129</f>
        <v/>
      </c>
    </row>
    <row r="1130">
      <c r="A1130" t="n">
        <v>1965</v>
      </c>
      <c r="B1130" t="n">
        <v>11</v>
      </c>
      <c r="C1130" s="18" t="n">
        <v>0.010778</v>
      </c>
      <c r="D1130" s="19">
        <f>1+C1130</f>
        <v/>
      </c>
    </row>
    <row r="1131">
      <c r="A1131" t="n">
        <v>1965</v>
      </c>
      <c r="B1131" t="n">
        <v>12</v>
      </c>
      <c r="C1131" s="18" t="n">
        <v>-0.002098</v>
      </c>
      <c r="D1131" s="19">
        <f>1+C1131</f>
        <v/>
      </c>
    </row>
    <row r="1132">
      <c r="A1132" t="n">
        <v>1966</v>
      </c>
      <c r="B1132" t="n">
        <v>1</v>
      </c>
      <c r="C1132" s="18" t="n">
        <v>0.019823</v>
      </c>
      <c r="D1132" s="19">
        <f>1+C1132</f>
        <v/>
      </c>
    </row>
    <row r="1133">
      <c r="A1133" t="n">
        <v>1966</v>
      </c>
      <c r="B1133" t="n">
        <v>2</v>
      </c>
      <c r="C1133" s="18" t="n">
        <v>-0.004286</v>
      </c>
      <c r="D1133" s="19">
        <f>1+C1133</f>
        <v/>
      </c>
    </row>
    <row r="1134">
      <c r="A1134" t="n">
        <v>1966</v>
      </c>
      <c r="B1134" t="n">
        <v>3</v>
      </c>
      <c r="C1134" s="18" t="n">
        <v>-0.038605</v>
      </c>
      <c r="D1134" s="19">
        <f>1+C1134</f>
        <v/>
      </c>
    </row>
    <row r="1135">
      <c r="A1135" t="n">
        <v>1966</v>
      </c>
      <c r="B1135" t="n">
        <v>4</v>
      </c>
      <c r="C1135" s="18" t="n">
        <v>0.033225</v>
      </c>
      <c r="D1135" s="19">
        <f>1+C1135</f>
        <v/>
      </c>
    </row>
    <row r="1136">
      <c r="A1136" t="n">
        <v>1966</v>
      </c>
      <c r="B1136" t="n">
        <v>5</v>
      </c>
      <c r="C1136" s="18" t="n">
        <v>-0.050061</v>
      </c>
      <c r="D1136" s="19">
        <f>1+C1136</f>
        <v/>
      </c>
    </row>
    <row r="1137">
      <c r="A1137" t="n">
        <v>1966</v>
      </c>
      <c r="B1137" t="n">
        <v>6</v>
      </c>
      <c r="C1137" s="18" t="n">
        <v>-0.005579</v>
      </c>
      <c r="D1137" s="19">
        <f>1+C1137</f>
        <v/>
      </c>
    </row>
    <row r="1138">
      <c r="A1138" t="n">
        <v>1966</v>
      </c>
      <c r="B1138" t="n">
        <v>7</v>
      </c>
      <c r="C1138" s="18" t="n">
        <v>0.000203</v>
      </c>
      <c r="D1138" s="19">
        <f>1+C1138</f>
        <v/>
      </c>
    </row>
    <row r="1139">
      <c r="A1139" t="n">
        <v>1966</v>
      </c>
      <c r="B1139" t="n">
        <v>8</v>
      </c>
      <c r="C1139" s="18" t="n">
        <v>-0.057675</v>
      </c>
      <c r="D1139" s="19">
        <f>1+C1139</f>
        <v/>
      </c>
    </row>
    <row r="1140">
      <c r="A1140" t="n">
        <v>1966</v>
      </c>
      <c r="B1140" t="n">
        <v>9</v>
      </c>
      <c r="C1140" s="18" t="n">
        <v>-0.032228</v>
      </c>
      <c r="D1140" s="19">
        <f>1+C1140</f>
        <v/>
      </c>
    </row>
    <row r="1141">
      <c r="A1141" t="n">
        <v>1966</v>
      </c>
      <c r="B1141" t="n">
        <v>10</v>
      </c>
      <c r="C1141" s="18" t="n">
        <v>-0.005651</v>
      </c>
      <c r="D1141" s="19">
        <f>1+C1141</f>
        <v/>
      </c>
    </row>
    <row r="1142">
      <c r="A1142" t="n">
        <v>1966</v>
      </c>
      <c r="B1142" t="n">
        <v>11</v>
      </c>
      <c r="C1142" s="18" t="n">
        <v>0.053153</v>
      </c>
      <c r="D1142" s="19">
        <f>1+C1142</f>
        <v/>
      </c>
    </row>
    <row r="1143">
      <c r="A1143" t="n">
        <v>1966</v>
      </c>
      <c r="B1143" t="n">
        <v>12</v>
      </c>
      <c r="C1143" s="18" t="n">
        <v>0.007151</v>
      </c>
      <c r="D1143" s="19">
        <f>1+C1143</f>
        <v/>
      </c>
    </row>
    <row r="1144">
      <c r="A1144" t="n">
        <v>1967</v>
      </c>
      <c r="B1144" t="n">
        <v>1</v>
      </c>
      <c r="C1144" s="18" t="n">
        <v>0.041313</v>
      </c>
      <c r="D1144" s="19">
        <f>1+C1144</f>
        <v/>
      </c>
    </row>
    <row r="1145">
      <c r="A1145" t="n">
        <v>1967</v>
      </c>
      <c r="B1145" t="n">
        <v>2</v>
      </c>
      <c r="C1145" s="18" t="n">
        <v>0.03731</v>
      </c>
      <c r="D1145" s="19">
        <f>1+C1145</f>
        <v/>
      </c>
    </row>
    <row r="1146">
      <c r="A1146" t="n">
        <v>1967</v>
      </c>
      <c r="B1146" t="n">
        <v>3</v>
      </c>
      <c r="C1146" s="18" t="n">
        <v>0.026347</v>
      </c>
      <c r="D1146" s="19">
        <f>1+C1146</f>
        <v/>
      </c>
    </row>
    <row r="1147">
      <c r="A1147" t="n">
        <v>1967</v>
      </c>
      <c r="B1147" t="n">
        <v>4</v>
      </c>
      <c r="C1147" s="18" t="n">
        <v>0.019925</v>
      </c>
      <c r="D1147" s="19">
        <f>1+C1147</f>
        <v/>
      </c>
    </row>
    <row r="1148">
      <c r="A1148" t="n">
        <v>1967</v>
      </c>
      <c r="B1148" t="n">
        <v>5</v>
      </c>
      <c r="C1148" s="18" t="n">
        <v>0.020577</v>
      </c>
      <c r="D1148" s="19">
        <f>1+C1148</f>
        <v/>
      </c>
    </row>
    <row r="1149">
      <c r="A1149" t="n">
        <v>1967</v>
      </c>
      <c r="B1149" t="n">
        <v>6</v>
      </c>
      <c r="C1149" s="18" t="n">
        <v>-0.009918</v>
      </c>
      <c r="D1149" s="19">
        <f>1+C1149</f>
        <v/>
      </c>
    </row>
    <row r="1150">
      <c r="A1150" t="n">
        <v>1967</v>
      </c>
      <c r="B1150" t="n">
        <v>7</v>
      </c>
      <c r="C1150" s="18" t="n">
        <v>0.01993</v>
      </c>
      <c r="D1150" s="19">
        <f>1+C1150</f>
        <v/>
      </c>
    </row>
    <row r="1151">
      <c r="A1151" t="n">
        <v>1967</v>
      </c>
      <c r="B1151" t="n">
        <v>8</v>
      </c>
      <c r="C1151" s="18" t="n">
        <v>0.018522</v>
      </c>
      <c r="D1151" s="19">
        <f>1+C1151</f>
        <v/>
      </c>
    </row>
    <row r="1152">
      <c r="A1152" t="n">
        <v>1967</v>
      </c>
      <c r="B1152" t="n">
        <v>9</v>
      </c>
      <c r="C1152" s="18" t="n">
        <v>0.016545</v>
      </c>
      <c r="D1152" s="19">
        <f>1+C1152</f>
        <v/>
      </c>
    </row>
    <row r="1153">
      <c r="A1153" t="n">
        <v>1967</v>
      </c>
      <c r="B1153" t="n">
        <v>10</v>
      </c>
      <c r="C1153" s="18" t="n">
        <v>0.000974</v>
      </c>
      <c r="D1153" s="19">
        <f>1+C1153</f>
        <v/>
      </c>
    </row>
    <row r="1154">
      <c r="A1154" t="n">
        <v>1967</v>
      </c>
      <c r="B1154" t="n">
        <v>11</v>
      </c>
      <c r="C1154" s="18" t="n">
        <v>-0.028817</v>
      </c>
      <c r="D1154" s="19">
        <f>1+C1154</f>
        <v/>
      </c>
    </row>
    <row r="1155">
      <c r="A1155" t="n">
        <v>1967</v>
      </c>
      <c r="B1155" t="n">
        <v>12</v>
      </c>
      <c r="C1155" s="18" t="n">
        <v>0.031117</v>
      </c>
      <c r="D1155" s="19">
        <f>1+C1155</f>
        <v/>
      </c>
    </row>
    <row r="1156">
      <c r="A1156" t="n">
        <v>1968</v>
      </c>
      <c r="B1156" t="n">
        <v>1</v>
      </c>
      <c r="C1156" s="18" t="n">
        <v>-0.000166</v>
      </c>
      <c r="D1156" s="19">
        <f>1+C1156</f>
        <v/>
      </c>
    </row>
    <row r="1157">
      <c r="A1157" t="n">
        <v>1968</v>
      </c>
      <c r="B1157" t="n">
        <v>2</v>
      </c>
      <c r="C1157" s="18" t="n">
        <v>-0.042561</v>
      </c>
      <c r="D1157" s="19">
        <f>1+C1157</f>
        <v/>
      </c>
    </row>
    <row r="1158">
      <c r="A1158" t="n">
        <v>1968</v>
      </c>
      <c r="B1158" t="n">
        <v>3</v>
      </c>
      <c r="C1158" s="18" t="n">
        <v>-0.015583</v>
      </c>
      <c r="D1158" s="19">
        <f>1+C1158</f>
        <v/>
      </c>
    </row>
    <row r="1159">
      <c r="A1159" t="n">
        <v>1968</v>
      </c>
      <c r="B1159" t="n">
        <v>4</v>
      </c>
      <c r="C1159" s="18" t="n">
        <v>0.07663</v>
      </c>
      <c r="D1159" s="19">
        <f>1+C1159</f>
        <v/>
      </c>
    </row>
    <row r="1160">
      <c r="A1160" t="n">
        <v>1968</v>
      </c>
      <c r="B1160" t="n">
        <v>5</v>
      </c>
      <c r="C1160" s="18" t="n">
        <v>0.025589</v>
      </c>
      <c r="D1160" s="19">
        <f>1+C1160</f>
        <v/>
      </c>
    </row>
    <row r="1161">
      <c r="A1161" t="n">
        <v>1968</v>
      </c>
      <c r="B1161" t="n">
        <v>6</v>
      </c>
      <c r="C1161" s="18" t="n">
        <v>0.029418</v>
      </c>
      <c r="D1161" s="19">
        <f>1+C1161</f>
        <v/>
      </c>
    </row>
    <row r="1162">
      <c r="A1162" t="n">
        <v>1968</v>
      </c>
      <c r="B1162" t="n">
        <v>7</v>
      </c>
      <c r="C1162" s="18" t="n">
        <v>0.0005</v>
      </c>
      <c r="D1162" s="19">
        <f>1+C1162</f>
        <v/>
      </c>
    </row>
    <row r="1163">
      <c r="A1163" t="n">
        <v>1968</v>
      </c>
      <c r="B1163" t="n">
        <v>8</v>
      </c>
      <c r="C1163" s="18" t="n">
        <v>-0.019328</v>
      </c>
      <c r="D1163" s="19">
        <f>1+C1163</f>
        <v/>
      </c>
    </row>
    <row r="1164">
      <c r="A1164" t="n">
        <v>1968</v>
      </c>
      <c r="B1164" t="n">
        <v>9</v>
      </c>
      <c r="C1164" s="18" t="n">
        <v>0.035088</v>
      </c>
      <c r="D1164" s="19">
        <f>1+C1164</f>
        <v/>
      </c>
    </row>
    <row r="1165">
      <c r="A1165" t="n">
        <v>1968</v>
      </c>
      <c r="B1165" t="n">
        <v>10</v>
      </c>
      <c r="C1165" s="18" t="n">
        <v>0.027183</v>
      </c>
      <c r="D1165" s="19">
        <f>1+C1165</f>
        <v/>
      </c>
    </row>
    <row r="1166">
      <c r="A1166" t="n">
        <v>1968</v>
      </c>
      <c r="B1166" t="n">
        <v>11</v>
      </c>
      <c r="C1166" s="18" t="n">
        <v>0.017868</v>
      </c>
      <c r="D1166" s="19">
        <f>1+C1166</f>
        <v/>
      </c>
    </row>
    <row r="1167">
      <c r="A1167" t="n">
        <v>1968</v>
      </c>
      <c r="B1167" t="n">
        <v>12</v>
      </c>
      <c r="C1167" s="18" t="n">
        <v>0.012864</v>
      </c>
      <c r="D1167" s="19">
        <f>1+C1167</f>
        <v/>
      </c>
    </row>
    <row r="1168">
      <c r="A1168" t="n">
        <v>1969</v>
      </c>
      <c r="B1168" t="n">
        <v>1</v>
      </c>
      <c r="C1168" s="18" t="n">
        <v>-0.039844</v>
      </c>
      <c r="D1168" s="19">
        <f>1+C1168</f>
        <v/>
      </c>
    </row>
    <row r="1169">
      <c r="A1169" t="n">
        <v>1969</v>
      </c>
      <c r="B1169" t="n">
        <v>2</v>
      </c>
      <c r="C1169" s="18" t="n">
        <v>-0.002377</v>
      </c>
      <c r="D1169" s="19">
        <f>1+C1169</f>
        <v/>
      </c>
    </row>
    <row r="1170">
      <c r="A1170" t="n">
        <v>1969</v>
      </c>
      <c r="B1170" t="n">
        <v>3</v>
      </c>
      <c r="C1170" s="18" t="n">
        <v>-0.01913</v>
      </c>
      <c r="D1170" s="19">
        <f>1+C1170</f>
        <v/>
      </c>
    </row>
    <row r="1171">
      <c r="A1171" t="n">
        <v>1969</v>
      </c>
      <c r="B1171" t="n">
        <v>4</v>
      </c>
      <c r="C1171" s="18" t="n">
        <v>0.022751</v>
      </c>
      <c r="D1171" s="19">
        <f>1+C1171</f>
        <v/>
      </c>
    </row>
    <row r="1172">
      <c r="A1172" t="n">
        <v>1969</v>
      </c>
      <c r="B1172" t="n">
        <v>5</v>
      </c>
      <c r="C1172" s="18" t="n">
        <v>0.035143</v>
      </c>
      <c r="D1172" s="19">
        <f>1+C1172</f>
        <v/>
      </c>
    </row>
    <row r="1173">
      <c r="A1173" t="n">
        <v>1969</v>
      </c>
      <c r="B1173" t="n">
        <v>6</v>
      </c>
      <c r="C1173" s="18" t="n">
        <v>-0.049705</v>
      </c>
      <c r="D1173" s="19">
        <f>1+C1173</f>
        <v/>
      </c>
    </row>
    <row r="1174">
      <c r="A1174" t="n">
        <v>1969</v>
      </c>
      <c r="B1174" t="n">
        <v>7</v>
      </c>
      <c r="C1174" s="18" t="n">
        <v>-0.042048</v>
      </c>
      <c r="D1174" s="19">
        <f>1+C1174</f>
        <v/>
      </c>
    </row>
    <row r="1175">
      <c r="A1175" t="n">
        <v>1969</v>
      </c>
      <c r="B1175" t="n">
        <v>8</v>
      </c>
      <c r="C1175" s="18" t="n">
        <v>-0.00283</v>
      </c>
      <c r="D1175" s="19">
        <f>1+C1175</f>
        <v/>
      </c>
    </row>
    <row r="1176">
      <c r="A1176" t="n">
        <v>1969</v>
      </c>
      <c r="B1176" t="n">
        <v>9</v>
      </c>
      <c r="C1176" s="18" t="n">
        <v>0.006291</v>
      </c>
      <c r="D1176" s="19">
        <f>1+C1176</f>
        <v/>
      </c>
    </row>
    <row r="1177">
      <c r="A1177" t="n">
        <v>1969</v>
      </c>
      <c r="B1177" t="n">
        <v>10</v>
      </c>
      <c r="C1177" s="18" t="n">
        <v>0.013467</v>
      </c>
      <c r="D1177" s="19">
        <f>1+C1177</f>
        <v/>
      </c>
    </row>
    <row r="1178">
      <c r="A1178" t="n">
        <v>1969</v>
      </c>
      <c r="B1178" t="n">
        <v>11</v>
      </c>
      <c r="C1178" s="18" t="n">
        <v>0.009978000000000001</v>
      </c>
      <c r="D1178" s="19">
        <f>1+C1178</f>
        <v/>
      </c>
    </row>
    <row r="1179">
      <c r="A1179" t="n">
        <v>1969</v>
      </c>
      <c r="B1179" t="n">
        <v>12</v>
      </c>
      <c r="C1179" s="18" t="n">
        <v>-0.050272</v>
      </c>
      <c r="D1179" s="19">
        <f>1+C1179</f>
        <v/>
      </c>
    </row>
    <row r="1180">
      <c r="A1180" t="n">
        <v>1970</v>
      </c>
      <c r="B1180" t="n">
        <v>1</v>
      </c>
      <c r="C1180" s="18" t="n">
        <v>-0.005887</v>
      </c>
      <c r="D1180" s="19">
        <f>1+C1180</f>
        <v/>
      </c>
    </row>
    <row r="1181">
      <c r="A1181" t="n">
        <v>1970</v>
      </c>
      <c r="B1181" t="n">
        <v>2</v>
      </c>
      <c r="C1181" s="18" t="n">
        <v>-0.031958</v>
      </c>
      <c r="D1181" s="19">
        <f>1+C1181</f>
        <v/>
      </c>
    </row>
    <row r="1182">
      <c r="A1182" t="n">
        <v>1970</v>
      </c>
      <c r="B1182" t="n">
        <v>3</v>
      </c>
      <c r="C1182" s="18" t="n">
        <v>0.020126</v>
      </c>
      <c r="D1182" s="19">
        <f>1+C1182</f>
        <v/>
      </c>
    </row>
    <row r="1183">
      <c r="A1183" t="n">
        <v>1970</v>
      </c>
      <c r="B1183" t="n">
        <v>4</v>
      </c>
      <c r="C1183" s="18" t="n">
        <v>-0.027474</v>
      </c>
      <c r="D1183" s="19">
        <f>1+C1183</f>
        <v/>
      </c>
    </row>
    <row r="1184">
      <c r="A1184" t="n">
        <v>1970</v>
      </c>
      <c r="B1184" t="n">
        <v>5</v>
      </c>
      <c r="C1184" s="18" t="n">
        <v>-0.111987</v>
      </c>
      <c r="D1184" s="19">
        <f>1+C1184</f>
        <v/>
      </c>
    </row>
    <row r="1185">
      <c r="A1185" t="n">
        <v>1970</v>
      </c>
      <c r="B1185" t="n">
        <v>6</v>
      </c>
      <c r="C1185" s="18" t="n">
        <v>-0.002695</v>
      </c>
      <c r="D1185" s="19">
        <f>1+C1185</f>
        <v/>
      </c>
    </row>
    <row r="1186">
      <c r="A1186" t="n">
        <v>1970</v>
      </c>
      <c r="B1186" t="n">
        <v>7</v>
      </c>
      <c r="C1186" s="18" t="n">
        <v>0.005229</v>
      </c>
      <c r="D1186" s="19">
        <f>1+C1186</f>
        <v/>
      </c>
    </row>
    <row r="1187">
      <c r="A1187" t="n">
        <v>1970</v>
      </c>
      <c r="B1187" t="n">
        <v>8</v>
      </c>
      <c r="C1187" s="18" t="n">
        <v>0.032561</v>
      </c>
      <c r="D1187" s="19">
        <f>1+C1187</f>
        <v/>
      </c>
    </row>
    <row r="1188">
      <c r="A1188" t="n">
        <v>1970</v>
      </c>
      <c r="B1188" t="n">
        <v>9</v>
      </c>
      <c r="C1188" s="18" t="n">
        <v>0.063217</v>
      </c>
      <c r="D1188" s="19">
        <f>1+C1188</f>
        <v/>
      </c>
    </row>
    <row r="1189">
      <c r="A1189" t="n">
        <v>1970</v>
      </c>
      <c r="B1189" t="n">
        <v>10</v>
      </c>
      <c r="C1189" s="18" t="n">
        <v>0.024878</v>
      </c>
      <c r="D1189" s="19">
        <f>1+C1189</f>
        <v/>
      </c>
    </row>
    <row r="1190">
      <c r="A1190" t="n">
        <v>1970</v>
      </c>
      <c r="B1190" t="n">
        <v>11</v>
      </c>
      <c r="C1190" s="18" t="n">
        <v>0.002051</v>
      </c>
      <c r="D1190" s="19">
        <f>1+C1190</f>
        <v/>
      </c>
    </row>
    <row r="1191">
      <c r="A1191" t="n">
        <v>1970</v>
      </c>
      <c r="B1191" t="n">
        <v>12</v>
      </c>
      <c r="C1191" s="18" t="n">
        <v>0.07156700000000001</v>
      </c>
      <c r="D1191" s="19">
        <f>1+C1191</f>
        <v/>
      </c>
    </row>
    <row r="1192">
      <c r="A1192" t="n">
        <v>1971</v>
      </c>
      <c r="B1192" t="n">
        <v>1</v>
      </c>
      <c r="C1192" s="18" t="n">
        <v>0.041098</v>
      </c>
      <c r="D1192" s="19">
        <f>1+C1192</f>
        <v/>
      </c>
    </row>
    <row r="1193">
      <c r="A1193" t="n">
        <v>1971</v>
      </c>
      <c r="B1193" t="n">
        <v>2</v>
      </c>
      <c r="C1193" s="18" t="n">
        <v>0.041502</v>
      </c>
      <c r="D1193" s="19">
        <f>1+C1193</f>
        <v/>
      </c>
    </row>
    <row r="1194">
      <c r="A1194" t="n">
        <v>1971</v>
      </c>
      <c r="B1194" t="n">
        <v>3</v>
      </c>
      <c r="C1194" s="18" t="n">
        <v>0.02831</v>
      </c>
      <c r="D1194" s="19">
        <f>1+C1194</f>
        <v/>
      </c>
    </row>
    <row r="1195">
      <c r="A1195" t="n">
        <v>1971</v>
      </c>
      <c r="B1195" t="n">
        <v>4</v>
      </c>
      <c r="C1195" s="18" t="n">
        <v>0.036736</v>
      </c>
      <c r="D1195" s="19">
        <f>1+C1195</f>
        <v/>
      </c>
    </row>
    <row r="1196">
      <c r="A1196" t="n">
        <v>1971</v>
      </c>
      <c r="B1196" t="n">
        <v>5</v>
      </c>
      <c r="C1196" s="18" t="n">
        <v>-0.011081</v>
      </c>
      <c r="D1196" s="19">
        <f>1+C1196</f>
        <v/>
      </c>
    </row>
    <row r="1197">
      <c r="A1197" t="n">
        <v>1971</v>
      </c>
      <c r="B1197" t="n">
        <v>6</v>
      </c>
      <c r="C1197" s="18" t="n">
        <v>-0.015961</v>
      </c>
      <c r="D1197" s="19">
        <f>1+C1197</f>
        <v/>
      </c>
    </row>
    <row r="1198">
      <c r="A1198" t="n">
        <v>1971</v>
      </c>
      <c r="B1198" t="n">
        <v>7</v>
      </c>
      <c r="C1198" s="18" t="n">
        <v>-0.004632</v>
      </c>
      <c r="D1198" s="19">
        <f>1+C1198</f>
        <v/>
      </c>
    </row>
    <row r="1199">
      <c r="A1199" t="n">
        <v>1971</v>
      </c>
      <c r="B1199" t="n">
        <v>8</v>
      </c>
      <c r="C1199" s="18" t="n">
        <v>-0.015174</v>
      </c>
      <c r="D1199" s="19">
        <f>1+C1199</f>
        <v/>
      </c>
    </row>
    <row r="1200">
      <c r="A1200" t="n">
        <v>1971</v>
      </c>
      <c r="B1200" t="n">
        <v>9</v>
      </c>
      <c r="C1200" s="18" t="n">
        <v>0.024861</v>
      </c>
      <c r="D1200" s="19">
        <f>1+C1200</f>
        <v/>
      </c>
    </row>
    <row r="1201">
      <c r="A1201" t="n">
        <v>1971</v>
      </c>
      <c r="B1201" t="n">
        <v>10</v>
      </c>
      <c r="C1201" s="18" t="n">
        <v>-0.018642</v>
      </c>
      <c r="D1201" s="19">
        <f>1+C1201</f>
        <v/>
      </c>
    </row>
    <row r="1202">
      <c r="A1202" t="n">
        <v>1971</v>
      </c>
      <c r="B1202" t="n">
        <v>11</v>
      </c>
      <c r="C1202" s="18" t="n">
        <v>-0.043721</v>
      </c>
      <c r="D1202" s="19">
        <f>1+C1202</f>
        <v/>
      </c>
    </row>
    <row r="1203">
      <c r="A1203" t="n">
        <v>1971</v>
      </c>
      <c r="B1203" t="n">
        <v>12</v>
      </c>
      <c r="C1203" s="18" t="n">
        <v>0.07163</v>
      </c>
      <c r="D1203" s="19">
        <f>1+C1203</f>
        <v/>
      </c>
    </row>
    <row r="1204">
      <c r="A1204" t="n">
        <v>1972</v>
      </c>
      <c r="B1204" t="n">
        <v>1</v>
      </c>
      <c r="C1204" s="18" t="n">
        <v>0.044225</v>
      </c>
      <c r="D1204" s="19">
        <f>1+C1204</f>
        <v/>
      </c>
    </row>
    <row r="1205">
      <c r="A1205" t="n">
        <v>1972</v>
      </c>
      <c r="B1205" t="n">
        <v>2</v>
      </c>
      <c r="C1205" s="18" t="n">
        <v>0.02087</v>
      </c>
      <c r="D1205" s="19">
        <f>1+C1205</f>
        <v/>
      </c>
    </row>
    <row r="1206">
      <c r="A1206" t="n">
        <v>1972</v>
      </c>
      <c r="B1206" t="n">
        <v>3</v>
      </c>
      <c r="C1206" s="18" t="n">
        <v>0.026196</v>
      </c>
      <c r="D1206" s="19">
        <f>1+C1206</f>
        <v/>
      </c>
    </row>
    <row r="1207">
      <c r="A1207" t="n">
        <v>1972</v>
      </c>
      <c r="B1207" t="n">
        <v>4</v>
      </c>
      <c r="C1207" s="18" t="n">
        <v>0.012589</v>
      </c>
      <c r="D1207" s="19">
        <f>1+C1207</f>
        <v/>
      </c>
    </row>
    <row r="1208">
      <c r="A1208" t="n">
        <v>1972</v>
      </c>
      <c r="B1208" t="n">
        <v>5</v>
      </c>
      <c r="C1208" s="18" t="n">
        <v>-0.007759</v>
      </c>
      <c r="D1208" s="19">
        <f>1+C1208</f>
        <v/>
      </c>
    </row>
    <row r="1209">
      <c r="A1209" t="n">
        <v>1972</v>
      </c>
      <c r="B1209" t="n">
        <v>6</v>
      </c>
      <c r="C1209" s="18" t="n">
        <v>0.005161</v>
      </c>
      <c r="D1209" s="19">
        <f>1+C1209</f>
        <v/>
      </c>
    </row>
    <row r="1210">
      <c r="A1210" t="n">
        <v>1972</v>
      </c>
      <c r="B1210" t="n">
        <v>7</v>
      </c>
      <c r="C1210" s="18" t="n">
        <v>-0.005036</v>
      </c>
      <c r="D1210" s="19">
        <f>1+C1210</f>
        <v/>
      </c>
    </row>
    <row r="1211">
      <c r="A1211" t="n">
        <v>1972</v>
      </c>
      <c r="B1211" t="n">
        <v>8</v>
      </c>
      <c r="C1211" s="18" t="n">
        <v>0.037839</v>
      </c>
      <c r="D1211" s="19">
        <f>1+C1211</f>
        <v/>
      </c>
    </row>
    <row r="1212">
      <c r="A1212" t="n">
        <v>1972</v>
      </c>
      <c r="B1212" t="n">
        <v>9</v>
      </c>
      <c r="C1212" s="18" t="n">
        <v>-0.012102</v>
      </c>
      <c r="D1212" s="19">
        <f>1+C1212</f>
        <v/>
      </c>
    </row>
    <row r="1213">
      <c r="A1213" t="n">
        <v>1972</v>
      </c>
      <c r="B1213" t="n">
        <v>10</v>
      </c>
      <c r="C1213" s="18" t="n">
        <v>0.004192</v>
      </c>
      <c r="D1213" s="19">
        <f>1+C1213</f>
        <v/>
      </c>
    </row>
    <row r="1214">
      <c r="A1214" t="n">
        <v>1972</v>
      </c>
      <c r="B1214" t="n">
        <v>11</v>
      </c>
      <c r="C1214" s="18" t="n">
        <v>0.05256</v>
      </c>
      <c r="D1214" s="19">
        <f>1+C1214</f>
        <v/>
      </c>
    </row>
    <row r="1215">
      <c r="A1215" t="n">
        <v>1972</v>
      </c>
      <c r="B1215" t="n">
        <v>12</v>
      </c>
      <c r="C1215" s="18" t="n">
        <v>0.023132</v>
      </c>
      <c r="D1215" s="19">
        <f>1+C1215</f>
        <v/>
      </c>
    </row>
    <row r="1216">
      <c r="A1216" t="n">
        <v>1973</v>
      </c>
      <c r="B1216" t="n">
        <v>1</v>
      </c>
      <c r="C1216" s="18" t="n">
        <v>0.009898000000000001</v>
      </c>
      <c r="D1216" s="19">
        <f>1+C1216</f>
        <v/>
      </c>
    </row>
    <row r="1217">
      <c r="A1217" t="n">
        <v>1973</v>
      </c>
      <c r="B1217" t="n">
        <v>2</v>
      </c>
      <c r="C1217" s="18" t="n">
        <v>-0.033247</v>
      </c>
      <c r="D1217" s="19">
        <f>1+C1217</f>
        <v/>
      </c>
    </row>
    <row r="1218">
      <c r="A1218" t="n">
        <v>1973</v>
      </c>
      <c r="B1218" t="n">
        <v>3</v>
      </c>
      <c r="C1218" s="18" t="n">
        <v>-0.013449</v>
      </c>
      <c r="D1218" s="19">
        <f>1+C1218</f>
        <v/>
      </c>
    </row>
    <row r="1219">
      <c r="A1219" t="n">
        <v>1973</v>
      </c>
      <c r="B1219" t="n">
        <v>4</v>
      </c>
      <c r="C1219" s="18" t="n">
        <v>-0.016321</v>
      </c>
      <c r="D1219" s="19">
        <f>1+C1219</f>
        <v/>
      </c>
    </row>
    <row r="1220">
      <c r="A1220" t="n">
        <v>1973</v>
      </c>
      <c r="B1220" t="n">
        <v>5</v>
      </c>
      <c r="C1220" s="18" t="n">
        <v>-0.025685</v>
      </c>
      <c r="D1220" s="19">
        <f>1+C1220</f>
        <v/>
      </c>
    </row>
    <row r="1221">
      <c r="A1221" t="n">
        <v>1973</v>
      </c>
      <c r="B1221" t="n">
        <v>6</v>
      </c>
      <c r="C1221" s="18" t="n">
        <v>-0.019885</v>
      </c>
      <c r="D1221" s="19">
        <f>1+C1221</f>
        <v/>
      </c>
    </row>
    <row r="1222">
      <c r="A1222" t="n">
        <v>1973</v>
      </c>
      <c r="B1222" t="n">
        <v>7</v>
      </c>
      <c r="C1222" s="18" t="n">
        <v>0.012116</v>
      </c>
      <c r="D1222" s="19">
        <f>1+C1222</f>
        <v/>
      </c>
    </row>
    <row r="1223">
      <c r="A1223" t="n">
        <v>1973</v>
      </c>
      <c r="B1223" t="n">
        <v>8</v>
      </c>
      <c r="C1223" s="18" t="n">
        <v>-0.016341</v>
      </c>
      <c r="D1223" s="19">
        <f>1+C1223</f>
        <v/>
      </c>
    </row>
    <row r="1224">
      <c r="A1224" t="n">
        <v>1973</v>
      </c>
      <c r="B1224" t="n">
        <v>9</v>
      </c>
      <c r="C1224" s="18" t="n">
        <v>0.019966</v>
      </c>
      <c r="D1224" s="19">
        <f>1+C1224</f>
        <v/>
      </c>
    </row>
    <row r="1225">
      <c r="A1225" t="n">
        <v>1973</v>
      </c>
      <c r="B1225" t="n">
        <v>10</v>
      </c>
      <c r="C1225" s="18" t="n">
        <v>0.042382</v>
      </c>
      <c r="D1225" s="19">
        <f>1+C1225</f>
        <v/>
      </c>
    </row>
    <row r="1226">
      <c r="A1226" t="n">
        <v>1973</v>
      </c>
      <c r="B1226" t="n">
        <v>11</v>
      </c>
      <c r="C1226" s="18" t="n">
        <v>-0.06850100000000001</v>
      </c>
      <c r="D1226" s="19">
        <f>1+C1226</f>
        <v/>
      </c>
    </row>
    <row r="1227">
      <c r="A1227" t="n">
        <v>1973</v>
      </c>
      <c r="B1227" t="n">
        <v>12</v>
      </c>
      <c r="C1227" s="18" t="n">
        <v>-0.068023</v>
      </c>
      <c r="D1227" s="19">
        <f>1+C1227</f>
        <v/>
      </c>
    </row>
    <row r="1228">
      <c r="A1228" t="n">
        <v>1974</v>
      </c>
      <c r="B1228" t="n">
        <v>1</v>
      </c>
      <c r="C1228" s="18" t="n">
        <v>0.017022</v>
      </c>
      <c r="D1228" s="19">
        <f>1+C1228</f>
        <v/>
      </c>
    </row>
    <row r="1229">
      <c r="A1229" t="n">
        <v>1974</v>
      </c>
      <c r="B1229" t="n">
        <v>2</v>
      </c>
      <c r="C1229" s="18" t="n">
        <v>-0.024711</v>
      </c>
      <c r="D1229" s="19">
        <f>1+C1229</f>
        <v/>
      </c>
    </row>
    <row r="1230">
      <c r="A1230" t="n">
        <v>1974</v>
      </c>
      <c r="B1230" t="n">
        <v>3</v>
      </c>
      <c r="C1230" s="18" t="n">
        <v>0.045764</v>
      </c>
      <c r="D1230" s="19">
        <f>1+C1230</f>
        <v/>
      </c>
    </row>
    <row r="1231">
      <c r="A1231" t="n">
        <v>1974</v>
      </c>
      <c r="B1231" t="n">
        <v>4</v>
      </c>
      <c r="C1231" s="18" t="n">
        <v>-0.048149</v>
      </c>
      <c r="D1231" s="19">
        <f>1+C1231</f>
        <v/>
      </c>
    </row>
    <row r="1232">
      <c r="A1232" t="n">
        <v>1974</v>
      </c>
      <c r="B1232" t="n">
        <v>5</v>
      </c>
      <c r="C1232" s="18" t="n">
        <v>-0.027039</v>
      </c>
      <c r="D1232" s="19">
        <f>1+C1232</f>
        <v/>
      </c>
    </row>
    <row r="1233">
      <c r="A1233" t="n">
        <v>1974</v>
      </c>
      <c r="B1233" t="n">
        <v>6</v>
      </c>
      <c r="C1233" s="18" t="n">
        <v>0.004591</v>
      </c>
      <c r="D1233" s="19">
        <f>1+C1233</f>
        <v/>
      </c>
    </row>
    <row r="1234">
      <c r="A1234" t="n">
        <v>1974</v>
      </c>
      <c r="B1234" t="n">
        <v>7</v>
      </c>
      <c r="C1234" s="18" t="n">
        <v>-0.113441</v>
      </c>
      <c r="D1234" s="19">
        <f>1+C1234</f>
        <v/>
      </c>
    </row>
    <row r="1235">
      <c r="A1235" t="n">
        <v>1974</v>
      </c>
      <c r="B1235" t="n">
        <v>8</v>
      </c>
      <c r="C1235" s="18" t="n">
        <v>-0.037616</v>
      </c>
      <c r="D1235" s="19">
        <f>1+C1235</f>
        <v/>
      </c>
    </row>
    <row r="1236">
      <c r="A1236" t="n">
        <v>1974</v>
      </c>
      <c r="B1236" t="n">
        <v>9</v>
      </c>
      <c r="C1236" s="18" t="n">
        <v>-0.100103</v>
      </c>
      <c r="D1236" s="19">
        <f>1+C1236</f>
        <v/>
      </c>
    </row>
    <row r="1237">
      <c r="A1237" t="n">
        <v>1974</v>
      </c>
      <c r="B1237" t="n">
        <v>10</v>
      </c>
      <c r="C1237" s="18" t="n">
        <v>0.023773</v>
      </c>
      <c r="D1237" s="19">
        <f>1+C1237</f>
        <v/>
      </c>
    </row>
    <row r="1238">
      <c r="A1238" t="n">
        <v>1974</v>
      </c>
      <c r="B1238" t="n">
        <v>11</v>
      </c>
      <c r="C1238" s="18" t="n">
        <v>0.037438</v>
      </c>
      <c r="D1238" s="19">
        <f>1+C1238</f>
        <v/>
      </c>
    </row>
    <row r="1239">
      <c r="A1239" t="n">
        <v>1974</v>
      </c>
      <c r="B1239" t="n">
        <v>12</v>
      </c>
      <c r="C1239" s="18" t="n">
        <v>-0.060914</v>
      </c>
      <c r="D1239" s="19">
        <f>1+C1239</f>
        <v/>
      </c>
    </row>
    <row r="1240">
      <c r="A1240" t="n">
        <v>1975</v>
      </c>
      <c r="B1240" t="n">
        <v>1</v>
      </c>
      <c r="C1240" s="18" t="n">
        <v>0.086357</v>
      </c>
      <c r="D1240" s="19">
        <f>1+C1240</f>
        <v/>
      </c>
    </row>
    <row r="1241">
      <c r="A1241" t="n">
        <v>1975</v>
      </c>
      <c r="B1241" t="n">
        <v>2</v>
      </c>
      <c r="C1241" s="18" t="n">
        <v>0.108102</v>
      </c>
      <c r="D1241" s="19">
        <f>1+C1241</f>
        <v/>
      </c>
    </row>
    <row r="1242">
      <c r="A1242" t="n">
        <v>1975</v>
      </c>
      <c r="B1242" t="n">
        <v>3</v>
      </c>
      <c r="C1242" s="18" t="n">
        <v>0.049761</v>
      </c>
      <c r="D1242" s="19">
        <f>1+C1242</f>
        <v/>
      </c>
    </row>
    <row r="1243">
      <c r="A1243" t="n">
        <v>1975</v>
      </c>
      <c r="B1243" t="n">
        <v>4</v>
      </c>
      <c r="C1243" s="18" t="n">
        <v>0.014884</v>
      </c>
      <c r="D1243" s="19">
        <f>1+C1243</f>
        <v/>
      </c>
    </row>
    <row r="1244">
      <c r="A1244" t="n">
        <v>1975</v>
      </c>
      <c r="B1244" t="n">
        <v>5</v>
      </c>
      <c r="C1244" s="18" t="n">
        <v>0.067139</v>
      </c>
      <c r="D1244" s="19">
        <f>1+C1244</f>
        <v/>
      </c>
    </row>
    <row r="1245">
      <c r="A1245" t="n">
        <v>1975</v>
      </c>
      <c r="B1245" t="n">
        <v>6</v>
      </c>
      <c r="C1245" s="18" t="n">
        <v>0.028959</v>
      </c>
      <c r="D1245" s="19">
        <f>1+C1245</f>
        <v/>
      </c>
    </row>
    <row r="1246">
      <c r="A1246" t="n">
        <v>1975</v>
      </c>
      <c r="B1246" t="n">
        <v>7</v>
      </c>
      <c r="C1246" s="18" t="n">
        <v>0.00432</v>
      </c>
      <c r="D1246" s="19">
        <f>1+C1246</f>
        <v/>
      </c>
    </row>
    <row r="1247">
      <c r="A1247" t="n">
        <v>1975</v>
      </c>
      <c r="B1247" t="n">
        <v>8</v>
      </c>
      <c r="C1247" s="18" t="n">
        <v>-0.069963</v>
      </c>
      <c r="D1247" s="19">
        <f>1+C1247</f>
        <v/>
      </c>
    </row>
    <row r="1248">
      <c r="A1248" t="n">
        <v>1975</v>
      </c>
      <c r="B1248" t="n">
        <v>9</v>
      </c>
      <c r="C1248" s="18" t="n">
        <v>-0.008527</v>
      </c>
      <c r="D1248" s="19">
        <f>1+C1248</f>
        <v/>
      </c>
    </row>
    <row r="1249">
      <c r="A1249" t="n">
        <v>1975</v>
      </c>
      <c r="B1249" t="n">
        <v>10</v>
      </c>
      <c r="C1249" s="18" t="n">
        <v>0.049703</v>
      </c>
      <c r="D1249" s="19">
        <f>1+C1249</f>
        <v/>
      </c>
    </row>
    <row r="1250">
      <c r="A1250" t="n">
        <v>1975</v>
      </c>
      <c r="B1250" t="n">
        <v>11</v>
      </c>
      <c r="C1250" s="18" t="n">
        <v>0.020408</v>
      </c>
      <c r="D1250" s="19">
        <f>1+C1250</f>
        <v/>
      </c>
    </row>
    <row r="1251">
      <c r="A1251" t="n">
        <v>1975</v>
      </c>
      <c r="B1251" t="n">
        <v>12</v>
      </c>
      <c r="C1251" s="18" t="n">
        <v>-0.011806</v>
      </c>
      <c r="D1251" s="19">
        <f>1+C1251</f>
        <v/>
      </c>
    </row>
    <row r="1252">
      <c r="A1252" t="n">
        <v>1976</v>
      </c>
      <c r="B1252" t="n">
        <v>1</v>
      </c>
      <c r="C1252" s="18" t="n">
        <v>0.095456</v>
      </c>
      <c r="D1252" s="19">
        <f>1+C1252</f>
        <v/>
      </c>
    </row>
    <row r="1253">
      <c r="A1253" t="n">
        <v>1976</v>
      </c>
      <c r="B1253" t="n">
        <v>2</v>
      </c>
      <c r="C1253" s="18" t="n">
        <v>0.041784</v>
      </c>
      <c r="D1253" s="19">
        <f>1+C1253</f>
        <v/>
      </c>
    </row>
    <row r="1254">
      <c r="A1254" t="n">
        <v>1976</v>
      </c>
      <c r="B1254" t="n">
        <v>3</v>
      </c>
      <c r="C1254" s="18" t="n">
        <v>0.008026999999999999</v>
      </c>
      <c r="D1254" s="19">
        <f>1+C1254</f>
        <v/>
      </c>
    </row>
    <row r="1255">
      <c r="A1255" t="n">
        <v>1976</v>
      </c>
      <c r="B1255" t="n">
        <v>4</v>
      </c>
      <c r="C1255" s="18" t="n">
        <v>0.010974</v>
      </c>
      <c r="D1255" s="19">
        <f>1+C1255</f>
        <v/>
      </c>
    </row>
    <row r="1256">
      <c r="A1256" t="n">
        <v>1976</v>
      </c>
      <c r="B1256" t="n">
        <v>5</v>
      </c>
      <c r="C1256" s="18" t="n">
        <v>-0.003814</v>
      </c>
      <c r="D1256" s="19">
        <f>1+C1256</f>
        <v/>
      </c>
    </row>
    <row r="1257">
      <c r="A1257" t="n">
        <v>1976</v>
      </c>
      <c r="B1257" t="n">
        <v>6</v>
      </c>
      <c r="C1257" s="18" t="n">
        <v>0.009025</v>
      </c>
      <c r="D1257" s="19">
        <f>1+C1257</f>
        <v/>
      </c>
    </row>
    <row r="1258">
      <c r="A1258" t="n">
        <v>1976</v>
      </c>
      <c r="B1258" t="n">
        <v>7</v>
      </c>
      <c r="C1258" s="18" t="n">
        <v>0.026678</v>
      </c>
      <c r="D1258" s="19">
        <f>1+C1258</f>
        <v/>
      </c>
    </row>
    <row r="1259">
      <c r="A1259" t="n">
        <v>1976</v>
      </c>
      <c r="B1259" t="n">
        <v>8</v>
      </c>
      <c r="C1259" s="18" t="n">
        <v>-0.005582</v>
      </c>
      <c r="D1259" s="19">
        <f>1+C1259</f>
        <v/>
      </c>
    </row>
    <row r="1260">
      <c r="A1260" t="n">
        <v>1976</v>
      </c>
      <c r="B1260" t="n">
        <v>9</v>
      </c>
      <c r="C1260" s="18" t="n">
        <v>0.024403</v>
      </c>
      <c r="D1260" s="19">
        <f>1+C1260</f>
        <v/>
      </c>
    </row>
    <row r="1261">
      <c r="A1261" t="n">
        <v>1976</v>
      </c>
      <c r="B1261" t="n">
        <v>10</v>
      </c>
      <c r="C1261" s="18" t="n">
        <v>-0.031029</v>
      </c>
      <c r="D1261" s="19">
        <f>1+C1261</f>
        <v/>
      </c>
    </row>
    <row r="1262">
      <c r="A1262" t="n">
        <v>1976</v>
      </c>
      <c r="B1262" t="n">
        <v>11</v>
      </c>
      <c r="C1262" s="18" t="n">
        <v>-0.003612</v>
      </c>
      <c r="D1262" s="19">
        <f>1+C1262</f>
        <v/>
      </c>
    </row>
    <row r="1263">
      <c r="A1263" t="n">
        <v>1976</v>
      </c>
      <c r="B1263" t="n">
        <v>12</v>
      </c>
      <c r="C1263" s="18" t="n">
        <v>0.03792</v>
      </c>
      <c r="D1263" s="19">
        <f>1+C1263</f>
        <v/>
      </c>
    </row>
    <row r="1264">
      <c r="A1264" t="n">
        <v>1977</v>
      </c>
      <c r="B1264" t="n">
        <v>1</v>
      </c>
      <c r="C1264" s="18" t="n">
        <v>-0.005335</v>
      </c>
      <c r="D1264" s="19">
        <f>1+C1264</f>
        <v/>
      </c>
    </row>
    <row r="1265">
      <c r="A1265" t="n">
        <v>1977</v>
      </c>
      <c r="B1265" t="n">
        <v>2</v>
      </c>
      <c r="C1265" s="18" t="n">
        <v>-0.023649</v>
      </c>
      <c r="D1265" s="19">
        <f>1+C1265</f>
        <v/>
      </c>
    </row>
    <row r="1266">
      <c r="A1266" t="n">
        <v>1977</v>
      </c>
      <c r="B1266" t="n">
        <v>3</v>
      </c>
      <c r="C1266" s="18" t="n">
        <v>-0.000503</v>
      </c>
      <c r="D1266" s="19">
        <f>1+C1266</f>
        <v/>
      </c>
    </row>
    <row r="1267">
      <c r="A1267" t="n">
        <v>1977</v>
      </c>
      <c r="B1267" t="n">
        <v>4</v>
      </c>
      <c r="C1267" s="18" t="n">
        <v>-0.01189</v>
      </c>
      <c r="D1267" s="19">
        <f>1+C1267</f>
        <v/>
      </c>
    </row>
    <row r="1268">
      <c r="A1268" t="n">
        <v>1977</v>
      </c>
      <c r="B1268" t="n">
        <v>5</v>
      </c>
      <c r="C1268" s="18" t="n">
        <v>0.000693</v>
      </c>
      <c r="D1268" s="19">
        <f>1+C1268</f>
        <v/>
      </c>
    </row>
    <row r="1269">
      <c r="A1269" t="n">
        <v>1977</v>
      </c>
      <c r="B1269" t="n">
        <v>6</v>
      </c>
      <c r="C1269" s="18" t="n">
        <v>0.009044999999999999</v>
      </c>
      <c r="D1269" s="19">
        <f>1+C1269</f>
        <v/>
      </c>
    </row>
    <row r="1270">
      <c r="A1270" t="n">
        <v>1977</v>
      </c>
      <c r="B1270" t="n">
        <v>7</v>
      </c>
      <c r="C1270" s="18" t="n">
        <v>0.012864</v>
      </c>
      <c r="D1270" s="19">
        <f>1+C1270</f>
        <v/>
      </c>
    </row>
    <row r="1271">
      <c r="A1271" t="n">
        <v>1977</v>
      </c>
      <c r="B1271" t="n">
        <v>8</v>
      </c>
      <c r="C1271" s="18" t="n">
        <v>-0.020747</v>
      </c>
      <c r="D1271" s="19">
        <f>1+C1271</f>
        <v/>
      </c>
    </row>
    <row r="1272">
      <c r="A1272" t="n">
        <v>1977</v>
      </c>
      <c r="B1272" t="n">
        <v>9</v>
      </c>
      <c r="C1272" s="18" t="n">
        <v>-0.011714</v>
      </c>
      <c r="D1272" s="19">
        <f>1+C1272</f>
        <v/>
      </c>
    </row>
    <row r="1273">
      <c r="A1273" t="n">
        <v>1977</v>
      </c>
      <c r="B1273" t="n">
        <v>10</v>
      </c>
      <c r="C1273" s="18" t="n">
        <v>-0.02193</v>
      </c>
      <c r="D1273" s="19">
        <f>1+C1273</f>
        <v/>
      </c>
    </row>
    <row r="1274">
      <c r="A1274" t="n">
        <v>1977</v>
      </c>
      <c r="B1274" t="n">
        <v>11</v>
      </c>
      <c r="C1274" s="18" t="n">
        <v>0.009861999999999999</v>
      </c>
      <c r="D1274" s="19">
        <f>1+C1274</f>
        <v/>
      </c>
    </row>
    <row r="1275">
      <c r="A1275" t="n">
        <v>1977</v>
      </c>
      <c r="B1275" t="n">
        <v>12</v>
      </c>
      <c r="C1275" s="18" t="n">
        <v>-0.000751</v>
      </c>
      <c r="D1275" s="19">
        <f>1+C1275</f>
        <v/>
      </c>
    </row>
    <row r="1276">
      <c r="A1276" t="n">
        <v>1978</v>
      </c>
      <c r="B1276" t="n">
        <v>1</v>
      </c>
      <c r="C1276" s="18" t="n">
        <v>-0.033865</v>
      </c>
      <c r="D1276" s="19">
        <f>1+C1276</f>
        <v/>
      </c>
    </row>
    <row r="1277">
      <c r="A1277" t="n">
        <v>1978</v>
      </c>
      <c r="B1277" t="n">
        <v>2</v>
      </c>
      <c r="C1277" s="18" t="n">
        <v>-0.009679999999999999</v>
      </c>
      <c r="D1277" s="19">
        <f>1+C1277</f>
        <v/>
      </c>
    </row>
    <row r="1278">
      <c r="A1278" t="n">
        <v>1978</v>
      </c>
      <c r="B1278" t="n">
        <v>3</v>
      </c>
      <c r="C1278" s="18" t="n">
        <v>0.002697</v>
      </c>
      <c r="D1278" s="19">
        <f>1+C1278</f>
        <v/>
      </c>
    </row>
    <row r="1279">
      <c r="A1279" t="n">
        <v>1978</v>
      </c>
      <c r="B1279" t="n">
        <v>4</v>
      </c>
      <c r="C1279" s="18" t="n">
        <v>0.048334</v>
      </c>
      <c r="D1279" s="19">
        <f>1+C1279</f>
        <v/>
      </c>
    </row>
    <row r="1280">
      <c r="A1280" t="n">
        <v>1978</v>
      </c>
      <c r="B1280" t="n">
        <v>5</v>
      </c>
      <c r="C1280" s="18" t="n">
        <v>0.055076</v>
      </c>
      <c r="D1280" s="19">
        <f>1+C1280</f>
        <v/>
      </c>
    </row>
    <row r="1281">
      <c r="A1281" t="n">
        <v>1978</v>
      </c>
      <c r="B1281" t="n">
        <v>6</v>
      </c>
      <c r="C1281" s="18" t="n">
        <v>0.006767</v>
      </c>
      <c r="D1281" s="19">
        <f>1+C1281</f>
        <v/>
      </c>
    </row>
    <row r="1282">
      <c r="A1282" t="n">
        <v>1978</v>
      </c>
      <c r="B1282" t="n">
        <v>7</v>
      </c>
      <c r="C1282" s="18" t="n">
        <v>-0.000592</v>
      </c>
      <c r="D1282" s="19">
        <f>1+C1282</f>
        <v/>
      </c>
    </row>
    <row r="1283">
      <c r="A1283" t="n">
        <v>1978</v>
      </c>
      <c r="B1283" t="n">
        <v>8</v>
      </c>
      <c r="C1283" s="18" t="n">
        <v>0.073313</v>
      </c>
      <c r="D1283" s="19">
        <f>1+C1283</f>
        <v/>
      </c>
    </row>
    <row r="1284">
      <c r="A1284" t="n">
        <v>1978</v>
      </c>
      <c r="B1284" t="n">
        <v>9</v>
      </c>
      <c r="C1284" s="18" t="n">
        <v>0.004026</v>
      </c>
      <c r="D1284" s="19">
        <f>1+C1284</f>
        <v/>
      </c>
    </row>
    <row r="1285">
      <c r="A1285" t="n">
        <v>1978</v>
      </c>
      <c r="B1285" t="n">
        <v>10</v>
      </c>
      <c r="C1285" s="18" t="n">
        <v>-0.027722</v>
      </c>
      <c r="D1285" s="19">
        <f>1+C1285</f>
        <v/>
      </c>
    </row>
    <row r="1286">
      <c r="A1286" t="n">
        <v>1978</v>
      </c>
      <c r="B1286" t="n">
        <v>11</v>
      </c>
      <c r="C1286" s="18" t="n">
        <v>-0.054363</v>
      </c>
      <c r="D1286" s="19">
        <f>1+C1286</f>
        <v/>
      </c>
    </row>
    <row r="1287">
      <c r="A1287" t="n">
        <v>1978</v>
      </c>
      <c r="B1287" t="n">
        <v>12</v>
      </c>
      <c r="C1287" s="18" t="n">
        <v>0.019243</v>
      </c>
      <c r="D1287" s="19">
        <f>1+C1287</f>
        <v/>
      </c>
    </row>
    <row r="1288">
      <c r="A1288" t="n">
        <v>1979</v>
      </c>
      <c r="B1288" t="n">
        <v>1</v>
      </c>
      <c r="C1288" s="18" t="n">
        <v>0.041891</v>
      </c>
      <c r="D1288" s="19">
        <f>1+C1288</f>
        <v/>
      </c>
    </row>
    <row r="1289">
      <c r="A1289" t="n">
        <v>1979</v>
      </c>
      <c r="B1289" t="n">
        <v>2</v>
      </c>
      <c r="C1289" s="18" t="n">
        <v>-0.010533</v>
      </c>
      <c r="D1289" s="19">
        <f>1+C1289</f>
        <v/>
      </c>
    </row>
    <row r="1290">
      <c r="A1290" t="n">
        <v>1979</v>
      </c>
      <c r="B1290" t="n">
        <v>3</v>
      </c>
      <c r="C1290" s="18" t="n">
        <v>0.023448</v>
      </c>
      <c r="D1290" s="19">
        <f>1+C1290</f>
        <v/>
      </c>
    </row>
    <row r="1291">
      <c r="A1291" t="n">
        <v>1979</v>
      </c>
      <c r="B1291" t="n">
        <v>4</v>
      </c>
      <c r="C1291" s="18" t="n">
        <v>0.024348</v>
      </c>
      <c r="D1291" s="19">
        <f>1+C1291</f>
        <v/>
      </c>
    </row>
    <row r="1292">
      <c r="A1292" t="n">
        <v>1979</v>
      </c>
      <c r="B1292" t="n">
        <v>5</v>
      </c>
      <c r="C1292" s="18" t="n">
        <v>-0.018892</v>
      </c>
      <c r="D1292" s="19">
        <f>1+C1292</f>
        <v/>
      </c>
    </row>
    <row r="1293">
      <c r="A1293" t="n">
        <v>1979</v>
      </c>
      <c r="B1293" t="n">
        <v>6</v>
      </c>
      <c r="C1293" s="18" t="n">
        <v>0.024215</v>
      </c>
      <c r="D1293" s="19">
        <f>1+C1293</f>
        <v/>
      </c>
    </row>
    <row r="1294">
      <c r="A1294" t="n">
        <v>1979</v>
      </c>
      <c r="B1294" t="n">
        <v>7</v>
      </c>
      <c r="C1294" s="18" t="n">
        <v>0.014255</v>
      </c>
      <c r="D1294" s="19">
        <f>1+C1294</f>
        <v/>
      </c>
    </row>
    <row r="1295">
      <c r="A1295" t="n">
        <v>1979</v>
      </c>
      <c r="B1295" t="n">
        <v>8</v>
      </c>
      <c r="C1295" s="18" t="n">
        <v>0.050189</v>
      </c>
      <c r="D1295" s="19">
        <f>1+C1295</f>
        <v/>
      </c>
    </row>
    <row r="1296">
      <c r="A1296" t="n">
        <v>1979</v>
      </c>
      <c r="B1296" t="n">
        <v>9</v>
      </c>
      <c r="C1296" s="18" t="n">
        <v>0.015448</v>
      </c>
      <c r="D1296" s="19">
        <f>1+C1296</f>
        <v/>
      </c>
    </row>
    <row r="1297">
      <c r="A1297" t="n">
        <v>1979</v>
      </c>
      <c r="B1297" t="n">
        <v>10</v>
      </c>
      <c r="C1297" s="18" t="n">
        <v>-0.033489</v>
      </c>
      <c r="D1297" s="19">
        <f>1+C1297</f>
        <v/>
      </c>
    </row>
    <row r="1298">
      <c r="A1298" t="n">
        <v>1979</v>
      </c>
      <c r="B1298" t="n">
        <v>11</v>
      </c>
      <c r="C1298" s="18" t="n">
        <v>-0.003187</v>
      </c>
      <c r="D1298" s="19">
        <f>1+C1298</f>
        <v/>
      </c>
    </row>
    <row r="1299">
      <c r="A1299" t="n">
        <v>1979</v>
      </c>
      <c r="B1299" t="n">
        <v>12</v>
      </c>
      <c r="C1299" s="18" t="n">
        <v>0.044077</v>
      </c>
      <c r="D1299" s="19">
        <f>1+C1299</f>
        <v/>
      </c>
    </row>
    <row r="1300">
      <c r="A1300" t="n">
        <v>1980</v>
      </c>
      <c r="B1300" t="n">
        <v>1</v>
      </c>
      <c r="C1300" s="18" t="n">
        <v>0.033163</v>
      </c>
      <c r="D1300" s="19">
        <f>1+C1300</f>
        <v/>
      </c>
    </row>
    <row r="1301">
      <c r="A1301" t="n">
        <v>1980</v>
      </c>
      <c r="B1301" t="n">
        <v>2</v>
      </c>
      <c r="C1301" s="18" t="n">
        <v>0.043996</v>
      </c>
      <c r="D1301" s="19">
        <f>1+C1301</f>
        <v/>
      </c>
    </row>
    <row r="1302">
      <c r="A1302" t="n">
        <v>1980</v>
      </c>
      <c r="B1302" t="n">
        <v>3</v>
      </c>
      <c r="C1302" s="18" t="n">
        <v>-0.087742</v>
      </c>
      <c r="D1302" s="19">
        <f>1+C1302</f>
        <v/>
      </c>
    </row>
    <row r="1303">
      <c r="A1303" t="n">
        <v>1980</v>
      </c>
      <c r="B1303" t="n">
        <v>4</v>
      </c>
      <c r="C1303" s="18" t="n">
        <v>-0.011583</v>
      </c>
      <c r="D1303" s="19">
        <f>1+C1303</f>
        <v/>
      </c>
    </row>
    <row r="1304">
      <c r="A1304" t="n">
        <v>1980</v>
      </c>
      <c r="B1304" t="n">
        <v>5</v>
      </c>
      <c r="C1304" s="18" t="n">
        <v>0.050399</v>
      </c>
      <c r="D1304" s="19">
        <f>1+C1304</f>
        <v/>
      </c>
    </row>
    <row r="1305">
      <c r="A1305" t="n">
        <v>1980</v>
      </c>
      <c r="B1305" t="n">
        <v>6</v>
      </c>
      <c r="C1305" s="18" t="n">
        <v>0.068663</v>
      </c>
      <c r="D1305" s="19">
        <f>1+C1305</f>
        <v/>
      </c>
    </row>
    <row r="1306">
      <c r="A1306" t="n">
        <v>1980</v>
      </c>
      <c r="B1306" t="n">
        <v>7</v>
      </c>
      <c r="C1306" s="18" t="n">
        <v>0.049726</v>
      </c>
      <c r="D1306" s="19">
        <f>1+C1306</f>
        <v/>
      </c>
    </row>
    <row r="1307">
      <c r="A1307" t="n">
        <v>1980</v>
      </c>
      <c r="B1307" t="n">
        <v>8</v>
      </c>
      <c r="C1307" s="18" t="n">
        <v>0.035077</v>
      </c>
      <c r="D1307" s="19">
        <f>1+C1307</f>
        <v/>
      </c>
    </row>
    <row r="1308">
      <c r="A1308" t="n">
        <v>1980</v>
      </c>
      <c r="B1308" t="n">
        <v>9</v>
      </c>
      <c r="C1308" s="18" t="n">
        <v>0.028387</v>
      </c>
      <c r="D1308" s="19">
        <f>1+C1308</f>
        <v/>
      </c>
    </row>
    <row r="1309">
      <c r="A1309" t="n">
        <v>1980</v>
      </c>
      <c r="B1309" t="n">
        <v>10</v>
      </c>
      <c r="C1309" s="18" t="n">
        <v>0.033267</v>
      </c>
      <c r="D1309" s="19">
        <f>1+C1309</f>
        <v/>
      </c>
    </row>
    <row r="1310">
      <c r="A1310" t="n">
        <v>1980</v>
      </c>
      <c r="B1310" t="n">
        <v>11</v>
      </c>
      <c r="C1310" s="18" t="n">
        <v>0.046166</v>
      </c>
      <c r="D1310" s="19">
        <f>1+C1310</f>
        <v/>
      </c>
    </row>
    <row r="1311">
      <c r="A1311" t="n">
        <v>1980</v>
      </c>
      <c r="B1311" t="n">
        <v>12</v>
      </c>
      <c r="C1311" s="18" t="n">
        <v>-0.012429</v>
      </c>
      <c r="D1311" s="19">
        <f>1+C1311</f>
        <v/>
      </c>
    </row>
    <row r="1312">
      <c r="A1312" t="n">
        <v>1981</v>
      </c>
      <c r="B1312" t="n">
        <v>1</v>
      </c>
      <c r="C1312" s="18" t="n">
        <v>0.000125</v>
      </c>
      <c r="D1312" s="19">
        <f>1+C1312</f>
        <v/>
      </c>
    </row>
    <row r="1313">
      <c r="A1313" t="n">
        <v>1981</v>
      </c>
      <c r="B1313" t="n">
        <v>2</v>
      </c>
      <c r="C1313" s="18" t="n">
        <v>-0.030677</v>
      </c>
      <c r="D1313" s="19">
        <f>1+C1313</f>
        <v/>
      </c>
    </row>
    <row r="1314">
      <c r="A1314" t="n">
        <v>1981</v>
      </c>
      <c r="B1314" t="n">
        <v>3</v>
      </c>
      <c r="C1314" s="18" t="n">
        <v>0.041459</v>
      </c>
      <c r="D1314" s="19">
        <f>1+C1314</f>
        <v/>
      </c>
    </row>
    <row r="1315">
      <c r="A1315" t="n">
        <v>1981</v>
      </c>
      <c r="B1315" t="n">
        <v>4</v>
      </c>
      <c r="C1315" s="18" t="n">
        <v>0.012961</v>
      </c>
      <c r="D1315" s="19">
        <f>1+C1315</f>
        <v/>
      </c>
    </row>
    <row r="1316">
      <c r="A1316" t="n">
        <v>1981</v>
      </c>
      <c r="B1316" t="n">
        <v>5</v>
      </c>
      <c r="C1316" s="18" t="n">
        <v>-0.01615</v>
      </c>
      <c r="D1316" s="19">
        <f>1+C1316</f>
        <v/>
      </c>
    </row>
    <row r="1317">
      <c r="A1317" t="n">
        <v>1981</v>
      </c>
      <c r="B1317" t="n">
        <v>6</v>
      </c>
      <c r="C1317" s="18" t="n">
        <v>0.008599000000000001</v>
      </c>
      <c r="D1317" s="19">
        <f>1+C1317</f>
        <v/>
      </c>
    </row>
    <row r="1318">
      <c r="A1318" t="n">
        <v>1981</v>
      </c>
      <c r="B1318" t="n">
        <v>7</v>
      </c>
      <c r="C1318" s="18" t="n">
        <v>-0.020135</v>
      </c>
      <c r="D1318" s="19">
        <f>1+C1318</f>
        <v/>
      </c>
    </row>
    <row r="1319">
      <c r="A1319" t="n">
        <v>1981</v>
      </c>
      <c r="B1319" t="n">
        <v>8</v>
      </c>
      <c r="C1319" s="18" t="n">
        <v>0.008054</v>
      </c>
      <c r="D1319" s="19">
        <f>1+C1319</f>
        <v/>
      </c>
    </row>
    <row r="1320">
      <c r="A1320" t="n">
        <v>1981</v>
      </c>
      <c r="B1320" t="n">
        <v>9</v>
      </c>
      <c r="C1320" s="18" t="n">
        <v>-0.082999</v>
      </c>
      <c r="D1320" s="19">
        <f>1+C1320</f>
        <v/>
      </c>
    </row>
    <row r="1321">
      <c r="A1321" t="n">
        <v>1981</v>
      </c>
      <c r="B1321" t="n">
        <v>10</v>
      </c>
      <c r="C1321" s="18" t="n">
        <v>0.017298</v>
      </c>
      <c r="D1321" s="19">
        <f>1+C1321</f>
        <v/>
      </c>
    </row>
    <row r="1322">
      <c r="A1322" t="n">
        <v>1981</v>
      </c>
      <c r="B1322" t="n">
        <v>11</v>
      </c>
      <c r="C1322" s="18" t="n">
        <v>0.030463</v>
      </c>
      <c r="D1322" s="19">
        <f>1+C1322</f>
        <v/>
      </c>
    </row>
    <row r="1323">
      <c r="A1323" t="n">
        <v>1981</v>
      </c>
      <c r="B1323" t="n">
        <v>12</v>
      </c>
      <c r="C1323" s="18" t="n">
        <v>0.011819</v>
      </c>
      <c r="D1323" s="19">
        <f>1+C1323</f>
        <v/>
      </c>
    </row>
    <row r="1324">
      <c r="A1324" t="n">
        <v>1982</v>
      </c>
      <c r="B1324" t="n">
        <v>1</v>
      </c>
      <c r="C1324" s="18" t="n">
        <v>-0.048021</v>
      </c>
      <c r="D1324" s="19">
        <f>1+C1324</f>
        <v/>
      </c>
    </row>
    <row r="1325">
      <c r="A1325" t="n">
        <v>1982</v>
      </c>
      <c r="B1325" t="n">
        <v>2</v>
      </c>
      <c r="C1325" s="18" t="n">
        <v>-0.019118</v>
      </c>
      <c r="D1325" s="19">
        <f>1+C1325</f>
        <v/>
      </c>
    </row>
    <row r="1326">
      <c r="A1326" t="n">
        <v>1982</v>
      </c>
      <c r="B1326" t="n">
        <v>3</v>
      </c>
      <c r="C1326" s="18" t="n">
        <v>-0.027424</v>
      </c>
      <c r="D1326" s="19">
        <f>1+C1326</f>
        <v/>
      </c>
    </row>
    <row r="1327">
      <c r="A1327" t="n">
        <v>1982</v>
      </c>
      <c r="B1327" t="n">
        <v>4</v>
      </c>
      <c r="C1327" s="18" t="n">
        <v>0.054716</v>
      </c>
      <c r="D1327" s="19">
        <f>1+C1327</f>
        <v/>
      </c>
    </row>
    <row r="1328">
      <c r="A1328" t="n">
        <v>1982</v>
      </c>
      <c r="B1328" t="n">
        <v>5</v>
      </c>
      <c r="C1328" s="18" t="n">
        <v>0.005718</v>
      </c>
      <c r="D1328" s="19">
        <f>1+C1328</f>
        <v/>
      </c>
    </row>
    <row r="1329">
      <c r="A1329" t="n">
        <v>1982</v>
      </c>
      <c r="B1329" t="n">
        <v>6</v>
      </c>
      <c r="C1329" s="18" t="n">
        <v>-0.052685</v>
      </c>
      <c r="D1329" s="19">
        <f>1+C1329</f>
        <v/>
      </c>
    </row>
    <row r="1330">
      <c r="A1330" t="n">
        <v>1982</v>
      </c>
      <c r="B1330" t="n">
        <v>7</v>
      </c>
      <c r="C1330" s="18" t="n">
        <v>0.002449</v>
      </c>
      <c r="D1330" s="19">
        <f>1+C1330</f>
        <v/>
      </c>
    </row>
    <row r="1331">
      <c r="A1331" t="n">
        <v>1982</v>
      </c>
      <c r="B1331" t="n">
        <v>8</v>
      </c>
      <c r="C1331" s="18" t="n">
        <v>0.00795</v>
      </c>
      <c r="D1331" s="19">
        <f>1+C1331</f>
        <v/>
      </c>
    </row>
    <row r="1332">
      <c r="A1332" t="n">
        <v>1982</v>
      </c>
      <c r="B1332" t="n">
        <v>9</v>
      </c>
      <c r="C1332" s="18" t="n">
        <v>0.120974</v>
      </c>
      <c r="D1332" s="19">
        <f>1+C1332</f>
        <v/>
      </c>
    </row>
    <row r="1333">
      <c r="A1333" t="n">
        <v>1982</v>
      </c>
      <c r="B1333" t="n">
        <v>10</v>
      </c>
      <c r="C1333" s="18" t="n">
        <v>0.088819</v>
      </c>
      <c r="D1333" s="19">
        <f>1+C1333</f>
        <v/>
      </c>
    </row>
    <row r="1334">
      <c r="A1334" t="n">
        <v>1982</v>
      </c>
      <c r="B1334" t="n">
        <v>11</v>
      </c>
      <c r="C1334" s="18" t="n">
        <v>0.045003</v>
      </c>
      <c r="D1334" s="19">
        <f>1+C1334</f>
        <v/>
      </c>
    </row>
    <row r="1335">
      <c r="A1335" t="n">
        <v>1982</v>
      </c>
      <c r="B1335" t="n">
        <v>12</v>
      </c>
      <c r="C1335" s="18" t="n">
        <v>0.013559</v>
      </c>
      <c r="D1335" s="19">
        <f>1+C1335</f>
        <v/>
      </c>
    </row>
    <row r="1336">
      <c r="A1336" t="n">
        <v>1983</v>
      </c>
      <c r="B1336" t="n">
        <v>1</v>
      </c>
      <c r="C1336" s="18" t="n">
        <v>0.039266</v>
      </c>
      <c r="D1336" s="19">
        <f>1+C1336</f>
        <v/>
      </c>
    </row>
    <row r="1337">
      <c r="A1337" t="n">
        <v>1983</v>
      </c>
      <c r="B1337" t="n">
        <v>2</v>
      </c>
      <c r="C1337" s="18" t="n">
        <v>0.021308</v>
      </c>
      <c r="D1337" s="19">
        <f>1+C1337</f>
        <v/>
      </c>
    </row>
    <row r="1338">
      <c r="A1338" t="n">
        <v>1983</v>
      </c>
      <c r="B1338" t="n">
        <v>3</v>
      </c>
      <c r="C1338" s="18" t="n">
        <v>0.038664</v>
      </c>
      <c r="D1338" s="19">
        <f>1+C1338</f>
        <v/>
      </c>
    </row>
    <row r="1339">
      <c r="A1339" t="n">
        <v>1983</v>
      </c>
      <c r="B1339" t="n">
        <v>4</v>
      </c>
      <c r="C1339" s="18" t="n">
        <v>0.041979</v>
      </c>
      <c r="D1339" s="19">
        <f>1+C1339</f>
        <v/>
      </c>
    </row>
    <row r="1340">
      <c r="A1340" t="n">
        <v>1983</v>
      </c>
      <c r="B1340" t="n">
        <v>5</v>
      </c>
      <c r="C1340" s="18" t="n">
        <v>0.044245</v>
      </c>
      <c r="D1340" s="19">
        <f>1+C1340</f>
        <v/>
      </c>
    </row>
    <row r="1341">
      <c r="A1341" t="n">
        <v>1983</v>
      </c>
      <c r="B1341" t="n">
        <v>6</v>
      </c>
      <c r="C1341" s="18" t="n">
        <v>0.01754</v>
      </c>
      <c r="D1341" s="19">
        <f>1+C1341</f>
        <v/>
      </c>
    </row>
    <row r="1342">
      <c r="A1342" t="n">
        <v>1983</v>
      </c>
      <c r="B1342" t="n">
        <v>7</v>
      </c>
      <c r="C1342" s="18" t="n">
        <v>0.007091</v>
      </c>
      <c r="D1342" s="19">
        <f>1+C1342</f>
        <v/>
      </c>
    </row>
    <row r="1343">
      <c r="A1343" t="n">
        <v>1983</v>
      </c>
      <c r="B1343" t="n">
        <v>8</v>
      </c>
      <c r="C1343" s="18" t="n">
        <v>-0.024062</v>
      </c>
      <c r="D1343" s="19">
        <f>1+C1343</f>
        <v/>
      </c>
    </row>
    <row r="1344">
      <c r="A1344" t="n">
        <v>1983</v>
      </c>
      <c r="B1344" t="n">
        <v>9</v>
      </c>
      <c r="C1344" s="18" t="n">
        <v>0.033149</v>
      </c>
      <c r="D1344" s="19">
        <f>1+C1344</f>
        <v/>
      </c>
    </row>
    <row r="1345">
      <c r="A1345" t="n">
        <v>1983</v>
      </c>
      <c r="B1345" t="n">
        <v>10</v>
      </c>
      <c r="C1345" s="18" t="n">
        <v>0.006494</v>
      </c>
      <c r="D1345" s="19">
        <f>1+C1345</f>
        <v/>
      </c>
    </row>
    <row r="1346">
      <c r="A1346" t="n">
        <v>1983</v>
      </c>
      <c r="B1346" t="n">
        <v>11</v>
      </c>
      <c r="C1346" s="18" t="n">
        <v>-0.011399</v>
      </c>
      <c r="D1346" s="19">
        <f>1+C1346</f>
        <v/>
      </c>
    </row>
    <row r="1347">
      <c r="A1347" t="n">
        <v>1983</v>
      </c>
      <c r="B1347" t="n">
        <v>12</v>
      </c>
      <c r="C1347" s="18" t="n">
        <v>-0.001266</v>
      </c>
      <c r="D1347" s="19">
        <f>1+C1347</f>
        <v/>
      </c>
    </row>
    <row r="1348">
      <c r="A1348" t="n">
        <v>1984</v>
      </c>
      <c r="B1348" t="n">
        <v>1</v>
      </c>
      <c r="C1348" s="18" t="n">
        <v>0.015775</v>
      </c>
      <c r="D1348" s="19">
        <f>1+C1348</f>
        <v/>
      </c>
    </row>
    <row r="1349">
      <c r="A1349" t="n">
        <v>1984</v>
      </c>
      <c r="B1349" t="n">
        <v>2</v>
      </c>
      <c r="C1349" s="18" t="n">
        <v>-0.051107</v>
      </c>
      <c r="D1349" s="19">
        <f>1+C1349</f>
        <v/>
      </c>
    </row>
    <row r="1350">
      <c r="A1350" t="n">
        <v>1984</v>
      </c>
      <c r="B1350" t="n">
        <v>3</v>
      </c>
      <c r="C1350" s="18" t="n">
        <v>0.004439</v>
      </c>
      <c r="D1350" s="19">
        <f>1+C1350</f>
        <v/>
      </c>
    </row>
    <row r="1351">
      <c r="A1351" t="n">
        <v>1984</v>
      </c>
      <c r="B1351" t="n">
        <v>4</v>
      </c>
      <c r="C1351" s="18" t="n">
        <v>0.005095</v>
      </c>
      <c r="D1351" s="19">
        <f>1+C1351</f>
        <v/>
      </c>
    </row>
    <row r="1352">
      <c r="A1352" t="n">
        <v>1984</v>
      </c>
      <c r="B1352" t="n">
        <v>5</v>
      </c>
      <c r="C1352" s="18" t="n">
        <v>-0.002503</v>
      </c>
      <c r="D1352" s="19">
        <f>1+C1352</f>
        <v/>
      </c>
    </row>
    <row r="1353">
      <c r="A1353" t="n">
        <v>1984</v>
      </c>
      <c r="B1353" t="n">
        <v>6</v>
      </c>
      <c r="C1353" s="18" t="n">
        <v>-0.01846</v>
      </c>
      <c r="D1353" s="19">
        <f>1+C1353</f>
        <v/>
      </c>
    </row>
    <row r="1354">
      <c r="A1354" t="n">
        <v>1984</v>
      </c>
      <c r="B1354" t="n">
        <v>7</v>
      </c>
      <c r="C1354" s="18" t="n">
        <v>-0.009072</v>
      </c>
      <c r="D1354" s="19">
        <f>1+C1354</f>
        <v/>
      </c>
    </row>
    <row r="1355">
      <c r="A1355" t="n">
        <v>1984</v>
      </c>
      <c r="B1355" t="n">
        <v>8</v>
      </c>
      <c r="C1355" s="18" t="n">
        <v>0.09207799999999999</v>
      </c>
      <c r="D1355" s="19">
        <f>1+C1355</f>
        <v/>
      </c>
    </row>
    <row r="1356">
      <c r="A1356" t="n">
        <v>1984</v>
      </c>
      <c r="B1356" t="n">
        <v>9</v>
      </c>
      <c r="C1356" s="18" t="n">
        <v>0.014082</v>
      </c>
      <c r="D1356" s="19">
        <f>1+C1356</f>
        <v/>
      </c>
    </row>
    <row r="1357">
      <c r="A1357" t="n">
        <v>1984</v>
      </c>
      <c r="B1357" t="n">
        <v>10</v>
      </c>
      <c r="C1357" s="18" t="n">
        <v>-0.004099</v>
      </c>
      <c r="D1357" s="19">
        <f>1+C1357</f>
        <v/>
      </c>
    </row>
    <row r="1358">
      <c r="A1358" t="n">
        <v>1984</v>
      </c>
      <c r="B1358" t="n">
        <v>11</v>
      </c>
      <c r="C1358" s="18" t="n">
        <v>0.012884</v>
      </c>
      <c r="D1358" s="19">
        <f>1+C1358</f>
        <v/>
      </c>
    </row>
    <row r="1359">
      <c r="A1359" t="n">
        <v>1984</v>
      </c>
      <c r="B1359" t="n">
        <v>12</v>
      </c>
      <c r="C1359" s="18" t="n">
        <v>-0.007051</v>
      </c>
      <c r="D1359" s="19">
        <f>1+C1359</f>
        <v/>
      </c>
    </row>
    <row r="1360">
      <c r="A1360" t="n">
        <v>1985</v>
      </c>
      <c r="B1360" t="n">
        <v>1</v>
      </c>
      <c r="C1360" s="18" t="n">
        <v>0.046998</v>
      </c>
      <c r="D1360" s="19">
        <f>1+C1360</f>
        <v/>
      </c>
    </row>
    <row r="1361">
      <c r="A1361" t="n">
        <v>1985</v>
      </c>
      <c r="B1361" t="n">
        <v>2</v>
      </c>
      <c r="C1361" s="18" t="n">
        <v>0.057895</v>
      </c>
      <c r="D1361" s="19">
        <f>1+C1361</f>
        <v/>
      </c>
    </row>
    <row r="1362">
      <c r="A1362" t="n">
        <v>1985</v>
      </c>
      <c r="B1362" t="n">
        <v>3</v>
      </c>
      <c r="C1362" s="18" t="n">
        <v>-0.004763</v>
      </c>
      <c r="D1362" s="19">
        <f>1+C1362</f>
        <v/>
      </c>
    </row>
    <row r="1363">
      <c r="A1363" t="n">
        <v>1985</v>
      </c>
      <c r="B1363" t="n">
        <v>4</v>
      </c>
      <c r="C1363" s="18" t="n">
        <v>0.01026</v>
      </c>
      <c r="D1363" s="19">
        <f>1+C1363</f>
        <v/>
      </c>
    </row>
    <row r="1364">
      <c r="A1364" t="n">
        <v>1985</v>
      </c>
      <c r="B1364" t="n">
        <v>5</v>
      </c>
      <c r="C1364" s="18" t="n">
        <v>0.027369</v>
      </c>
      <c r="D1364" s="19">
        <f>1+C1364</f>
        <v/>
      </c>
    </row>
    <row r="1365">
      <c r="A1365" t="n">
        <v>1985</v>
      </c>
      <c r="B1365" t="n">
        <v>6</v>
      </c>
      <c r="C1365" s="18" t="n">
        <v>0.025122</v>
      </c>
      <c r="D1365" s="19">
        <f>1+C1365</f>
        <v/>
      </c>
    </row>
    <row r="1366">
      <c r="A1366" t="n">
        <v>1985</v>
      </c>
      <c r="B1366" t="n">
        <v>7</v>
      </c>
      <c r="C1366" s="18" t="n">
        <v>0.022487</v>
      </c>
      <c r="D1366" s="19">
        <f>1+C1366</f>
        <v/>
      </c>
    </row>
    <row r="1367">
      <c r="A1367" t="n">
        <v>1985</v>
      </c>
      <c r="B1367" t="n">
        <v>8</v>
      </c>
      <c r="C1367" s="18" t="n">
        <v>-0.018439</v>
      </c>
      <c r="D1367" s="19">
        <f>1+C1367</f>
        <v/>
      </c>
    </row>
    <row r="1368">
      <c r="A1368" t="n">
        <v>1985</v>
      </c>
      <c r="B1368" t="n">
        <v>9</v>
      </c>
      <c r="C1368" s="18" t="n">
        <v>-0.018835</v>
      </c>
      <c r="D1368" s="19">
        <f>1+C1368</f>
        <v/>
      </c>
    </row>
    <row r="1369">
      <c r="A1369" t="n">
        <v>1985</v>
      </c>
      <c r="B1369" t="n">
        <v>10</v>
      </c>
      <c r="C1369" s="18" t="n">
        <v>0.014965</v>
      </c>
      <c r="D1369" s="19">
        <f>1+C1369</f>
        <v/>
      </c>
    </row>
    <row r="1370">
      <c r="A1370" t="n">
        <v>1985</v>
      </c>
      <c r="B1370" t="n">
        <v>11</v>
      </c>
      <c r="C1370" s="18" t="n">
        <v>0.06421399999999999</v>
      </c>
      <c r="D1370" s="19">
        <f>1+C1370</f>
        <v/>
      </c>
    </row>
    <row r="1371">
      <c r="A1371" t="n">
        <v>1985</v>
      </c>
      <c r="B1371" t="n">
        <v>12</v>
      </c>
      <c r="C1371" s="18" t="n">
        <v>0.052954</v>
      </c>
      <c r="D1371" s="19">
        <f>1+C1371</f>
        <v/>
      </c>
    </row>
    <row r="1372">
      <c r="A1372" t="n">
        <v>1986</v>
      </c>
      <c r="B1372" t="n">
        <v>1</v>
      </c>
      <c r="C1372" s="18" t="n">
        <v>0.007533</v>
      </c>
      <c r="D1372" s="19">
        <f>1+C1372</f>
        <v/>
      </c>
    </row>
    <row r="1373">
      <c r="A1373" t="n">
        <v>1986</v>
      </c>
      <c r="B1373" t="n">
        <v>2</v>
      </c>
      <c r="C1373" s="18" t="n">
        <v>0.056988</v>
      </c>
      <c r="D1373" s="19">
        <f>1+C1373</f>
        <v/>
      </c>
    </row>
    <row r="1374">
      <c r="A1374" t="n">
        <v>1986</v>
      </c>
      <c r="B1374" t="n">
        <v>3</v>
      </c>
      <c r="C1374" s="18" t="n">
        <v>0.061843</v>
      </c>
      <c r="D1374" s="19">
        <f>1+C1374</f>
        <v/>
      </c>
    </row>
    <row r="1375">
      <c r="A1375" t="n">
        <v>1986</v>
      </c>
      <c r="B1375" t="n">
        <v>4</v>
      </c>
      <c r="C1375" s="18" t="n">
        <v>0.027424</v>
      </c>
      <c r="D1375" s="19">
        <f>1+C1375</f>
        <v/>
      </c>
    </row>
    <row r="1376">
      <c r="A1376" t="n">
        <v>1986</v>
      </c>
      <c r="B1376" t="n">
        <v>5</v>
      </c>
      <c r="C1376" s="18" t="n">
        <v>0.004928</v>
      </c>
      <c r="D1376" s="19">
        <f>1+C1376</f>
        <v/>
      </c>
    </row>
    <row r="1377">
      <c r="A1377" t="n">
        <v>1986</v>
      </c>
      <c r="B1377" t="n">
        <v>6</v>
      </c>
      <c r="C1377" s="18" t="n">
        <v>0.031342</v>
      </c>
      <c r="D1377" s="19">
        <f>1+C1377</f>
        <v/>
      </c>
    </row>
    <row r="1378">
      <c r="A1378" t="n">
        <v>1986</v>
      </c>
      <c r="B1378" t="n">
        <v>7</v>
      </c>
      <c r="C1378" s="18" t="n">
        <v>-0.018024</v>
      </c>
      <c r="D1378" s="19">
        <f>1+C1378</f>
        <v/>
      </c>
    </row>
    <row r="1379">
      <c r="A1379" t="n">
        <v>1986</v>
      </c>
      <c r="B1379" t="n">
        <v>8</v>
      </c>
      <c r="C1379" s="18" t="n">
        <v>0.022824</v>
      </c>
      <c r="D1379" s="19">
        <f>1+C1379</f>
        <v/>
      </c>
    </row>
    <row r="1380">
      <c r="A1380" t="n">
        <v>1986</v>
      </c>
      <c r="B1380" t="n">
        <v>9</v>
      </c>
      <c r="C1380" s="18" t="n">
        <v>-0.024548</v>
      </c>
      <c r="D1380" s="19">
        <f>1+C1380</f>
        <v/>
      </c>
    </row>
    <row r="1381">
      <c r="A1381" t="n">
        <v>1986</v>
      </c>
      <c r="B1381" t="n">
        <v>10</v>
      </c>
      <c r="C1381" s="18" t="n">
        <v>-0.000893</v>
      </c>
      <c r="D1381" s="19">
        <f>1+C1381</f>
        <v/>
      </c>
    </row>
    <row r="1382">
      <c r="A1382" t="n">
        <v>1986</v>
      </c>
      <c r="B1382" t="n">
        <v>11</v>
      </c>
      <c r="C1382" s="18" t="n">
        <v>0.035335</v>
      </c>
      <c r="D1382" s="19">
        <f>1+C1382</f>
        <v/>
      </c>
    </row>
    <row r="1383">
      <c r="A1383" t="n">
        <v>1986</v>
      </c>
      <c r="B1383" t="n">
        <v>12</v>
      </c>
      <c r="C1383" s="18" t="n">
        <v>0.017095</v>
      </c>
      <c r="D1383" s="19">
        <f>1+C1383</f>
        <v/>
      </c>
    </row>
    <row r="1384">
      <c r="A1384" t="n">
        <v>1987</v>
      </c>
      <c r="B1384" t="n">
        <v>1</v>
      </c>
      <c r="C1384" s="18" t="n">
        <v>0.06673999999999999</v>
      </c>
      <c r="D1384" s="19">
        <f>1+C1384</f>
        <v/>
      </c>
    </row>
    <row r="1385">
      <c r="A1385" t="n">
        <v>1987</v>
      </c>
      <c r="B1385" t="n">
        <v>2</v>
      </c>
      <c r="C1385" s="18" t="n">
        <v>0.064625</v>
      </c>
      <c r="D1385" s="19">
        <f>1+C1385</f>
        <v/>
      </c>
    </row>
    <row r="1386">
      <c r="A1386" t="n">
        <v>1987</v>
      </c>
      <c r="B1386" t="n">
        <v>3</v>
      </c>
      <c r="C1386" s="18" t="n">
        <v>0.04377</v>
      </c>
      <c r="D1386" s="19">
        <f>1+C1386</f>
        <v/>
      </c>
    </row>
    <row r="1387">
      <c r="A1387" t="n">
        <v>1987</v>
      </c>
      <c r="B1387" t="n">
        <v>4</v>
      </c>
      <c r="C1387" s="18" t="n">
        <v>-0.008547000000000001</v>
      </c>
      <c r="D1387" s="19">
        <f>1+C1387</f>
        <v/>
      </c>
    </row>
    <row r="1388">
      <c r="A1388" t="n">
        <v>1987</v>
      </c>
      <c r="B1388" t="n">
        <v>5</v>
      </c>
      <c r="C1388" s="18" t="n">
        <v>0.001746</v>
      </c>
      <c r="D1388" s="19">
        <f>1+C1388</f>
        <v/>
      </c>
    </row>
    <row r="1389">
      <c r="A1389" t="n">
        <v>1987</v>
      </c>
      <c r="B1389" t="n">
        <v>6</v>
      </c>
      <c r="C1389" s="18" t="n">
        <v>0.045002</v>
      </c>
      <c r="D1389" s="19">
        <f>1+C1389</f>
        <v/>
      </c>
    </row>
    <row r="1390">
      <c r="A1390" t="n">
        <v>1987</v>
      </c>
      <c r="B1390" t="n">
        <v>7</v>
      </c>
      <c r="C1390" s="18" t="n">
        <v>0.031234</v>
      </c>
      <c r="D1390" s="19">
        <f>1+C1390</f>
        <v/>
      </c>
    </row>
    <row r="1391">
      <c r="A1391" t="n">
        <v>1987</v>
      </c>
      <c r="B1391" t="n">
        <v>8</v>
      </c>
      <c r="C1391" s="18" t="n">
        <v>0.064553</v>
      </c>
      <c r="D1391" s="19">
        <f>1+C1391</f>
        <v/>
      </c>
    </row>
    <row r="1392">
      <c r="A1392" t="n">
        <v>1987</v>
      </c>
      <c r="B1392" t="n">
        <v>9</v>
      </c>
      <c r="C1392" s="18" t="n">
        <v>-0.030292</v>
      </c>
      <c r="D1392" s="19">
        <f>1+C1392</f>
        <v/>
      </c>
    </row>
    <row r="1393">
      <c r="A1393" t="n">
        <v>1987</v>
      </c>
      <c r="B1393" t="n">
        <v>10</v>
      </c>
      <c r="C1393" s="18" t="n">
        <v>-0.118526</v>
      </c>
      <c r="D1393" s="19">
        <f>1+C1393</f>
        <v/>
      </c>
    </row>
    <row r="1394">
      <c r="A1394" t="n">
        <v>1987</v>
      </c>
      <c r="B1394" t="n">
        <v>11</v>
      </c>
      <c r="C1394" s="18" t="n">
        <v>-0.123019</v>
      </c>
      <c r="D1394" s="19">
        <f>1+C1394</f>
        <v/>
      </c>
    </row>
    <row r="1395">
      <c r="A1395" t="n">
        <v>1987</v>
      </c>
      <c r="B1395" t="n">
        <v>12</v>
      </c>
      <c r="C1395" s="18" t="n">
        <v>-0.01333</v>
      </c>
      <c r="D1395" s="19">
        <f>1+C1395</f>
        <v/>
      </c>
    </row>
    <row r="1396">
      <c r="A1396" t="n">
        <v>1988</v>
      </c>
      <c r="B1396" t="n">
        <v>1</v>
      </c>
      <c r="C1396" s="18" t="n">
        <v>0.042482</v>
      </c>
      <c r="D1396" s="19">
        <f>1+C1396</f>
        <v/>
      </c>
    </row>
    <row r="1397">
      <c r="A1397" t="n">
        <v>1988</v>
      </c>
      <c r="B1397" t="n">
        <v>2</v>
      </c>
      <c r="C1397" s="18" t="n">
        <v>0.033301</v>
      </c>
      <c r="D1397" s="19">
        <f>1+C1397</f>
        <v/>
      </c>
    </row>
    <row r="1398">
      <c r="A1398" t="n">
        <v>1988</v>
      </c>
      <c r="B1398" t="n">
        <v>3</v>
      </c>
      <c r="C1398" s="18" t="n">
        <v>0.032336</v>
      </c>
      <c r="D1398" s="19">
        <f>1+C1398</f>
        <v/>
      </c>
    </row>
    <row r="1399">
      <c r="A1399" t="n">
        <v>1988</v>
      </c>
      <c r="B1399" t="n">
        <v>4</v>
      </c>
      <c r="C1399" s="18" t="n">
        <v>-0.008831</v>
      </c>
      <c r="D1399" s="19">
        <f>1+C1399</f>
        <v/>
      </c>
    </row>
    <row r="1400">
      <c r="A1400" t="n">
        <v>1988</v>
      </c>
      <c r="B1400" t="n">
        <v>5</v>
      </c>
      <c r="C1400" s="18" t="n">
        <v>-0.021853</v>
      </c>
      <c r="D1400" s="19">
        <f>1+C1400</f>
        <v/>
      </c>
    </row>
    <row r="1401">
      <c r="A1401" t="n">
        <v>1988</v>
      </c>
      <c r="B1401" t="n">
        <v>6</v>
      </c>
      <c r="C1401" s="18" t="n">
        <v>0.060012</v>
      </c>
      <c r="D1401" s="19">
        <f>1+C1401</f>
        <v/>
      </c>
    </row>
    <row r="1402">
      <c r="A1402" t="n">
        <v>1988</v>
      </c>
      <c r="B1402" t="n">
        <v>7</v>
      </c>
      <c r="C1402" s="18" t="n">
        <v>-0.003046</v>
      </c>
      <c r="D1402" s="19">
        <f>1+C1402</f>
        <v/>
      </c>
    </row>
    <row r="1403">
      <c r="A1403" t="n">
        <v>1988</v>
      </c>
      <c r="B1403" t="n">
        <v>8</v>
      </c>
      <c r="C1403" s="18" t="n">
        <v>-0.017161</v>
      </c>
      <c r="D1403" s="19">
        <f>1+C1403</f>
        <v/>
      </c>
    </row>
    <row r="1404">
      <c r="A1404" t="n">
        <v>1988</v>
      </c>
      <c r="B1404" t="n">
        <v>9</v>
      </c>
      <c r="C1404" s="18" t="n">
        <v>0.019296</v>
      </c>
      <c r="D1404" s="19">
        <f>1+C1404</f>
        <v/>
      </c>
    </row>
    <row r="1405">
      <c r="A1405" t="n">
        <v>1988</v>
      </c>
      <c r="B1405" t="n">
        <v>10</v>
      </c>
      <c r="C1405" s="18" t="n">
        <v>0.038044</v>
      </c>
      <c r="D1405" s="19">
        <f>1+C1405</f>
        <v/>
      </c>
    </row>
    <row r="1406">
      <c r="A1406" t="n">
        <v>1988</v>
      </c>
      <c r="B1406" t="n">
        <v>11</v>
      </c>
      <c r="C1406" s="18" t="n">
        <v>-0.020175</v>
      </c>
      <c r="D1406" s="19">
        <f>1+C1406</f>
        <v/>
      </c>
    </row>
    <row r="1407">
      <c r="A1407" t="n">
        <v>1988</v>
      </c>
      <c r="B1407" t="n">
        <v>12</v>
      </c>
      <c r="C1407" s="18" t="n">
        <v>0.023293</v>
      </c>
      <c r="D1407" s="19">
        <f>1+C1407</f>
        <v/>
      </c>
    </row>
    <row r="1408">
      <c r="A1408" t="n">
        <v>1989</v>
      </c>
      <c r="B1408" t="n">
        <v>1</v>
      </c>
      <c r="C1408" s="18" t="n">
        <v>0.035146</v>
      </c>
      <c r="D1408" s="19">
        <f>1+C1408</f>
        <v/>
      </c>
    </row>
    <row r="1409">
      <c r="A1409" t="n">
        <v>1989</v>
      </c>
      <c r="B1409" t="n">
        <v>2</v>
      </c>
      <c r="C1409" s="18" t="n">
        <v>0.033023</v>
      </c>
      <c r="D1409" s="19">
        <f>1+C1409</f>
        <v/>
      </c>
    </row>
    <row r="1410">
      <c r="A1410" t="n">
        <v>1989</v>
      </c>
      <c r="B1410" t="n">
        <v>3</v>
      </c>
      <c r="C1410" s="18" t="n">
        <v>-0.001584</v>
      </c>
      <c r="D1410" s="19">
        <f>1+C1410</f>
        <v/>
      </c>
    </row>
    <row r="1411">
      <c r="A1411" t="n">
        <v>1989</v>
      </c>
      <c r="B1411" t="n">
        <v>4</v>
      </c>
      <c r="C1411" s="18" t="n">
        <v>0.03567</v>
      </c>
      <c r="D1411" s="19">
        <f>1+C1411</f>
        <v/>
      </c>
    </row>
    <row r="1412">
      <c r="A1412" t="n">
        <v>1989</v>
      </c>
      <c r="B1412" t="n">
        <v>5</v>
      </c>
      <c r="C1412" s="18" t="n">
        <v>0.041182</v>
      </c>
      <c r="D1412" s="19">
        <f>1+C1412</f>
        <v/>
      </c>
    </row>
    <row r="1413">
      <c r="A1413" t="n">
        <v>1989</v>
      </c>
      <c r="B1413" t="n">
        <v>6</v>
      </c>
      <c r="C1413" s="18" t="n">
        <v>0.033973</v>
      </c>
      <c r="D1413" s="19">
        <f>1+C1413</f>
        <v/>
      </c>
    </row>
    <row r="1414">
      <c r="A1414" t="n">
        <v>1989</v>
      </c>
      <c r="B1414" t="n">
        <v>7</v>
      </c>
      <c r="C1414" s="18" t="n">
        <v>0.028015</v>
      </c>
      <c r="D1414" s="19">
        <f>1+C1414</f>
        <v/>
      </c>
    </row>
    <row r="1415">
      <c r="A1415" t="n">
        <v>1989</v>
      </c>
      <c r="B1415" t="n">
        <v>8</v>
      </c>
      <c r="C1415" s="18" t="n">
        <v>0.046939</v>
      </c>
      <c r="D1415" s="19">
        <f>1+C1415</f>
        <v/>
      </c>
    </row>
    <row r="1416">
      <c r="A1416" t="n">
        <v>1989</v>
      </c>
      <c r="B1416" t="n">
        <v>9</v>
      </c>
      <c r="C1416" s="18" t="n">
        <v>0.004599</v>
      </c>
      <c r="D1416" s="19">
        <f>1+C1416</f>
        <v/>
      </c>
    </row>
    <row r="1417">
      <c r="A1417" t="n">
        <v>1989</v>
      </c>
      <c r="B1417" t="n">
        <v>10</v>
      </c>
      <c r="C1417" s="18" t="n">
        <v>0.002879</v>
      </c>
      <c r="D1417" s="19">
        <f>1+C1417</f>
        <v/>
      </c>
    </row>
    <row r="1418">
      <c r="A1418" t="n">
        <v>1989</v>
      </c>
      <c r="B1418" t="n">
        <v>11</v>
      </c>
      <c r="C1418" s="18" t="n">
        <v>-0.018105</v>
      </c>
      <c r="D1418" s="19">
        <f>1+C1418</f>
        <v/>
      </c>
    </row>
    <row r="1419">
      <c r="A1419" t="n">
        <v>1989</v>
      </c>
      <c r="B1419" t="n">
        <v>12</v>
      </c>
      <c r="C1419" s="18" t="n">
        <v>0.027401</v>
      </c>
      <c r="D1419" s="19">
        <f>1+C1419</f>
        <v/>
      </c>
    </row>
    <row r="1420">
      <c r="A1420" t="n">
        <v>1990</v>
      </c>
      <c r="B1420" t="n">
        <v>1</v>
      </c>
      <c r="C1420" s="18" t="n">
        <v>-0.022093</v>
      </c>
      <c r="D1420" s="19">
        <f>1+C1420</f>
        <v/>
      </c>
    </row>
    <row r="1421">
      <c r="A1421" t="n">
        <v>1990</v>
      </c>
      <c r="B1421" t="n">
        <v>2</v>
      </c>
      <c r="C1421" s="18" t="n">
        <v>-0.02525</v>
      </c>
      <c r="D1421" s="19">
        <f>1+C1421</f>
        <v/>
      </c>
    </row>
    <row r="1422">
      <c r="A1422" t="n">
        <v>1990</v>
      </c>
      <c r="B1422" t="n">
        <v>3</v>
      </c>
      <c r="C1422" s="18" t="n">
        <v>0.027094</v>
      </c>
      <c r="D1422" s="19">
        <f>1+C1422</f>
        <v/>
      </c>
    </row>
    <row r="1423">
      <c r="A1423" t="n">
        <v>1990</v>
      </c>
      <c r="B1423" t="n">
        <v>4</v>
      </c>
      <c r="C1423" s="18" t="n">
        <v>0.001989</v>
      </c>
      <c r="D1423" s="19">
        <f>1+C1423</f>
        <v/>
      </c>
    </row>
    <row r="1424">
      <c r="A1424" t="n">
        <v>1990</v>
      </c>
      <c r="B1424" t="n">
        <v>5</v>
      </c>
      <c r="C1424" s="18" t="n">
        <v>0.038538</v>
      </c>
      <c r="D1424" s="19">
        <f>1+C1424</f>
        <v/>
      </c>
    </row>
    <row r="1425">
      <c r="A1425" t="n">
        <v>1990</v>
      </c>
      <c r="B1425" t="n">
        <v>6</v>
      </c>
      <c r="C1425" s="18" t="n">
        <v>0.031725</v>
      </c>
      <c r="D1425" s="19">
        <f>1+C1425</f>
        <v/>
      </c>
    </row>
    <row r="1426">
      <c r="A1426" t="n">
        <v>1990</v>
      </c>
      <c r="B1426" t="n">
        <v>7</v>
      </c>
      <c r="C1426" s="18" t="n">
        <v>0.001713</v>
      </c>
      <c r="D1426" s="19">
        <f>1+C1426</f>
        <v/>
      </c>
    </row>
    <row r="1427">
      <c r="A1427" t="n">
        <v>1990</v>
      </c>
      <c r="B1427" t="n">
        <v>8</v>
      </c>
      <c r="C1427" s="18" t="n">
        <v>-0.078599</v>
      </c>
      <c r="D1427" s="19">
        <f>1+C1427</f>
        <v/>
      </c>
    </row>
    <row r="1428">
      <c r="A1428" t="n">
        <v>1990</v>
      </c>
      <c r="B1428" t="n">
        <v>9</v>
      </c>
      <c r="C1428" s="18" t="n">
        <v>-0.043399</v>
      </c>
      <c r="D1428" s="19">
        <f>1+C1428</f>
        <v/>
      </c>
    </row>
    <row r="1429">
      <c r="A1429" t="n">
        <v>1990</v>
      </c>
      <c r="B1429" t="n">
        <v>10</v>
      </c>
      <c r="C1429" s="18" t="n">
        <v>-0.023132</v>
      </c>
      <c r="D1429" s="19">
        <f>1+C1429</f>
        <v/>
      </c>
    </row>
    <row r="1430">
      <c r="A1430" t="n">
        <v>1990</v>
      </c>
      <c r="B1430" t="n">
        <v>11</v>
      </c>
      <c r="C1430" s="18" t="n">
        <v>0.029862</v>
      </c>
      <c r="D1430" s="19">
        <f>1+C1430</f>
        <v/>
      </c>
    </row>
    <row r="1431">
      <c r="A1431" t="n">
        <v>1990</v>
      </c>
      <c r="B1431" t="n">
        <v>12</v>
      </c>
      <c r="C1431" s="18" t="n">
        <v>0.045886</v>
      </c>
      <c r="D1431" s="19">
        <f>1+C1431</f>
        <v/>
      </c>
    </row>
    <row r="1432">
      <c r="A1432" t="n">
        <v>1991</v>
      </c>
      <c r="B1432" t="n">
        <v>1</v>
      </c>
      <c r="C1432" s="18" t="n">
        <v>-0.006847</v>
      </c>
      <c r="D1432" s="19">
        <f>1+C1432</f>
        <v/>
      </c>
    </row>
    <row r="1433">
      <c r="A1433" t="n">
        <v>1991</v>
      </c>
      <c r="B1433" t="n">
        <v>2</v>
      </c>
      <c r="C1433" s="18" t="n">
        <v>0.116069</v>
      </c>
      <c r="D1433" s="19">
        <f>1+C1433</f>
        <v/>
      </c>
    </row>
    <row r="1434">
      <c r="A1434" t="n">
        <v>1991</v>
      </c>
      <c r="B1434" t="n">
        <v>3</v>
      </c>
      <c r="C1434" s="18" t="n">
        <v>0.030445</v>
      </c>
      <c r="D1434" s="19">
        <f>1+C1434</f>
        <v/>
      </c>
    </row>
    <row r="1435">
      <c r="A1435" t="n">
        <v>1991</v>
      </c>
      <c r="B1435" t="n">
        <v>4</v>
      </c>
      <c r="C1435" s="18" t="n">
        <v>0.022593</v>
      </c>
      <c r="D1435" s="19">
        <f>1+C1435</f>
        <v/>
      </c>
    </row>
    <row r="1436">
      <c r="A1436" t="n">
        <v>1991</v>
      </c>
      <c r="B1436" t="n">
        <v>5</v>
      </c>
      <c r="C1436" s="18" t="n">
        <v>-0.001787</v>
      </c>
      <c r="D1436" s="19">
        <f>1+C1436</f>
        <v/>
      </c>
    </row>
    <row r="1437">
      <c r="A1437" t="n">
        <v>1991</v>
      </c>
      <c r="B1437" t="n">
        <v>6</v>
      </c>
      <c r="C1437" s="18" t="n">
        <v>0.003472</v>
      </c>
      <c r="D1437" s="19">
        <f>1+C1437</f>
        <v/>
      </c>
    </row>
    <row r="1438">
      <c r="A1438" t="n">
        <v>1991</v>
      </c>
      <c r="B1438" t="n">
        <v>7</v>
      </c>
      <c r="C1438" s="18" t="n">
        <v>0.007814</v>
      </c>
      <c r="D1438" s="19">
        <f>1+C1438</f>
        <v/>
      </c>
    </row>
    <row r="1439">
      <c r="A1439" t="n">
        <v>1991</v>
      </c>
      <c r="B1439" t="n">
        <v>8</v>
      </c>
      <c r="C1439" s="18" t="n">
        <v>0.026799</v>
      </c>
      <c r="D1439" s="19">
        <f>1+C1439</f>
        <v/>
      </c>
    </row>
    <row r="1440">
      <c r="A1440" t="n">
        <v>1991</v>
      </c>
      <c r="B1440" t="n">
        <v>9</v>
      </c>
      <c r="C1440" s="18" t="n">
        <v>-0.003022</v>
      </c>
      <c r="D1440" s="19">
        <f>1+C1440</f>
        <v/>
      </c>
    </row>
    <row r="1441">
      <c r="A1441" t="n">
        <v>1991</v>
      </c>
      <c r="B1441" t="n">
        <v>10</v>
      </c>
      <c r="C1441" s="18" t="n">
        <v>0.001811</v>
      </c>
      <c r="D1441" s="19">
        <f>1+C1441</f>
        <v/>
      </c>
    </row>
    <row r="1442">
      <c r="A1442" t="n">
        <v>1991</v>
      </c>
      <c r="B1442" t="n">
        <v>11</v>
      </c>
      <c r="C1442" s="18" t="n">
        <v>0.000152</v>
      </c>
      <c r="D1442" s="19">
        <f>1+C1442</f>
        <v/>
      </c>
    </row>
    <row r="1443">
      <c r="A1443" t="n">
        <v>1991</v>
      </c>
      <c r="B1443" t="n">
        <v>12</v>
      </c>
      <c r="C1443" s="18" t="n">
        <v>0.009346</v>
      </c>
      <c r="D1443" s="19">
        <f>1+C1443</f>
        <v/>
      </c>
    </row>
    <row r="1444">
      <c r="A1444" t="n">
        <v>1992</v>
      </c>
      <c r="B1444" t="n">
        <v>1</v>
      </c>
      <c r="C1444" s="18" t="n">
        <v>0.073589</v>
      </c>
      <c r="D1444" s="19">
        <f>1+C1444</f>
        <v/>
      </c>
    </row>
    <row r="1445">
      <c r="A1445" t="n">
        <v>1992</v>
      </c>
      <c r="B1445" t="n">
        <v>2</v>
      </c>
      <c r="C1445" s="18" t="n">
        <v>-0.006</v>
      </c>
      <c r="D1445" s="19">
        <f>1+C1445</f>
        <v/>
      </c>
    </row>
    <row r="1446">
      <c r="A1446" t="n">
        <v>1992</v>
      </c>
      <c r="B1446" t="n">
        <v>3</v>
      </c>
      <c r="C1446" s="18" t="n">
        <v>-0.010116</v>
      </c>
      <c r="D1446" s="19">
        <f>1+C1446</f>
        <v/>
      </c>
    </row>
    <row r="1447">
      <c r="A1447" t="n">
        <v>1992</v>
      </c>
      <c r="B1447" t="n">
        <v>4</v>
      </c>
      <c r="C1447" s="18" t="n">
        <v>0.002643</v>
      </c>
      <c r="D1447" s="19">
        <f>1+C1447</f>
        <v/>
      </c>
    </row>
    <row r="1448">
      <c r="A1448" t="n">
        <v>1992</v>
      </c>
      <c r="B1448" t="n">
        <v>5</v>
      </c>
      <c r="C1448" s="18" t="n">
        <v>0.020684</v>
      </c>
      <c r="D1448" s="19">
        <f>1+C1448</f>
        <v/>
      </c>
    </row>
    <row r="1449">
      <c r="A1449" t="n">
        <v>1992</v>
      </c>
      <c r="B1449" t="n">
        <v>6</v>
      </c>
      <c r="C1449" s="18" t="n">
        <v>-0.013291</v>
      </c>
      <c r="D1449" s="19">
        <f>1+C1449</f>
        <v/>
      </c>
    </row>
    <row r="1450">
      <c r="A1450" t="n">
        <v>1992</v>
      </c>
      <c r="B1450" t="n">
        <v>7</v>
      </c>
      <c r="C1450" s="18" t="n">
        <v>0.019126</v>
      </c>
      <c r="D1450" s="19">
        <f>1+C1450</f>
        <v/>
      </c>
    </row>
    <row r="1451">
      <c r="A1451" t="n">
        <v>1992</v>
      </c>
      <c r="B1451" t="n">
        <v>8</v>
      </c>
      <c r="C1451" s="18" t="n">
        <v>0.009422</v>
      </c>
      <c r="D1451" s="19">
        <f>1+C1451</f>
        <v/>
      </c>
    </row>
    <row r="1452">
      <c r="A1452" t="n">
        <v>1992</v>
      </c>
      <c r="B1452" t="n">
        <v>9</v>
      </c>
      <c r="C1452" s="18" t="n">
        <v>0.003789</v>
      </c>
      <c r="D1452" s="19">
        <f>1+C1452</f>
        <v/>
      </c>
    </row>
    <row r="1453">
      <c r="A1453" t="n">
        <v>1992</v>
      </c>
      <c r="B1453" t="n">
        <v>10</v>
      </c>
      <c r="C1453" s="18" t="n">
        <v>-0.011823</v>
      </c>
      <c r="D1453" s="19">
        <f>1+C1453</f>
        <v/>
      </c>
    </row>
    <row r="1454">
      <c r="A1454" t="n">
        <v>1992</v>
      </c>
      <c r="B1454" t="n">
        <v>11</v>
      </c>
      <c r="C1454" s="18" t="n">
        <v>0.027568</v>
      </c>
      <c r="D1454" s="19">
        <f>1+C1454</f>
        <v/>
      </c>
    </row>
    <row r="1455">
      <c r="A1455" t="n">
        <v>1992</v>
      </c>
      <c r="B1455" t="n">
        <v>12</v>
      </c>
      <c r="C1455" s="18" t="n">
        <v>0.032713</v>
      </c>
      <c r="D1455" s="19">
        <f>1+C1455</f>
        <v/>
      </c>
    </row>
    <row r="1456">
      <c r="A1456" t="n">
        <v>1993</v>
      </c>
      <c r="B1456" t="n">
        <v>1</v>
      </c>
      <c r="C1456" s="18" t="n">
        <v>0.001433</v>
      </c>
      <c r="D1456" s="19">
        <f>1+C1456</f>
        <v/>
      </c>
    </row>
    <row r="1457">
      <c r="A1457" t="n">
        <v>1993</v>
      </c>
      <c r="B1457" t="n">
        <v>2</v>
      </c>
      <c r="C1457" s="18" t="n">
        <v>0.017249</v>
      </c>
      <c r="D1457" s="19">
        <f>1+C1457</f>
        <v/>
      </c>
    </row>
    <row r="1458">
      <c r="A1458" t="n">
        <v>1993</v>
      </c>
      <c r="B1458" t="n">
        <v>3</v>
      </c>
      <c r="C1458" s="18" t="n">
        <v>0.021508</v>
      </c>
      <c r="D1458" s="19">
        <f>1+C1458</f>
        <v/>
      </c>
    </row>
    <row r="1459">
      <c r="A1459" t="n">
        <v>1993</v>
      </c>
      <c r="B1459" t="n">
        <v>4</v>
      </c>
      <c r="C1459" s="18" t="n">
        <v>-0.013415</v>
      </c>
      <c r="D1459" s="19">
        <f>1+C1459</f>
        <v/>
      </c>
    </row>
    <row r="1460">
      <c r="A1460" t="n">
        <v>1993</v>
      </c>
      <c r="B1460" t="n">
        <v>5</v>
      </c>
      <c r="C1460" s="18" t="n">
        <v>0.00725</v>
      </c>
      <c r="D1460" s="19">
        <f>1+C1460</f>
        <v/>
      </c>
    </row>
    <row r="1461">
      <c r="A1461" t="n">
        <v>1993</v>
      </c>
      <c r="B1461" t="n">
        <v>6</v>
      </c>
      <c r="C1461" s="18" t="n">
        <v>0.008654</v>
      </c>
      <c r="D1461" s="19">
        <f>1+C1461</f>
        <v/>
      </c>
    </row>
    <row r="1462">
      <c r="A1462" t="n">
        <v>1993</v>
      </c>
      <c r="B1462" t="n">
        <v>7</v>
      </c>
      <c r="C1462" s="18" t="n">
        <v>0.00061</v>
      </c>
      <c r="D1462" s="19">
        <f>1+C1462</f>
        <v/>
      </c>
    </row>
    <row r="1463">
      <c r="A1463" t="n">
        <v>1993</v>
      </c>
      <c r="B1463" t="n">
        <v>8</v>
      </c>
      <c r="C1463" s="18" t="n">
        <v>0.017625</v>
      </c>
      <c r="D1463" s="19">
        <f>1+C1463</f>
        <v/>
      </c>
    </row>
    <row r="1464">
      <c r="A1464" t="n">
        <v>1993</v>
      </c>
      <c r="B1464" t="n">
        <v>9</v>
      </c>
      <c r="C1464" s="18" t="n">
        <v>0.01355</v>
      </c>
      <c r="D1464" s="19">
        <f>1+C1464</f>
        <v/>
      </c>
    </row>
    <row r="1465">
      <c r="A1465" t="n">
        <v>1993</v>
      </c>
      <c r="B1465" t="n">
        <v>10</v>
      </c>
      <c r="C1465" s="18" t="n">
        <v>0.012423</v>
      </c>
      <c r="D1465" s="19">
        <f>1+C1465</f>
        <v/>
      </c>
    </row>
    <row r="1466">
      <c r="A1466" t="n">
        <v>1993</v>
      </c>
      <c r="B1466" t="n">
        <v>11</v>
      </c>
      <c r="C1466" s="18" t="n">
        <v>7.9e-05</v>
      </c>
      <c r="D1466" s="19">
        <f>1+C1466</f>
        <v/>
      </c>
    </row>
    <row r="1467">
      <c r="A1467" t="n">
        <v>1993</v>
      </c>
      <c r="B1467" t="n">
        <v>12</v>
      </c>
      <c r="C1467" s="18" t="n">
        <v>0.008874999999999999</v>
      </c>
      <c r="D1467" s="19">
        <f>1+C1467</f>
        <v/>
      </c>
    </row>
    <row r="1468">
      <c r="A1468" t="n">
        <v>1994</v>
      </c>
      <c r="B1468" t="n">
        <v>1</v>
      </c>
      <c r="C1468" s="18" t="n">
        <v>0.017367</v>
      </c>
      <c r="D1468" s="19">
        <f>1+C1468</f>
        <v/>
      </c>
    </row>
    <row r="1469">
      <c r="A1469" t="n">
        <v>1994</v>
      </c>
      <c r="B1469" t="n">
        <v>2</v>
      </c>
      <c r="C1469" s="18" t="n">
        <v>-0.000749</v>
      </c>
      <c r="D1469" s="19">
        <f>1+C1469</f>
        <v/>
      </c>
    </row>
    <row r="1470">
      <c r="A1470" t="n">
        <v>1994</v>
      </c>
      <c r="B1470" t="n">
        <v>3</v>
      </c>
      <c r="C1470" s="18" t="n">
        <v>-0.014231</v>
      </c>
      <c r="D1470" s="19">
        <f>1+C1470</f>
        <v/>
      </c>
    </row>
    <row r="1471">
      <c r="A1471" t="n">
        <v>1994</v>
      </c>
      <c r="B1471" t="n">
        <v>4</v>
      </c>
      <c r="C1471" s="18" t="n">
        <v>-0.033456</v>
      </c>
      <c r="D1471" s="19">
        <f>1+C1471</f>
        <v/>
      </c>
    </row>
    <row r="1472">
      <c r="A1472" t="n">
        <v>1994</v>
      </c>
      <c r="B1472" t="n">
        <v>5</v>
      </c>
      <c r="C1472" s="18" t="n">
        <v>0.010591</v>
      </c>
      <c r="D1472" s="19">
        <f>1+C1472</f>
        <v/>
      </c>
    </row>
    <row r="1473">
      <c r="A1473" t="n">
        <v>1994</v>
      </c>
      <c r="B1473" t="n">
        <v>6</v>
      </c>
      <c r="C1473" s="18" t="n">
        <v>0.011089</v>
      </c>
      <c r="D1473" s="19">
        <f>1+C1473</f>
        <v/>
      </c>
    </row>
    <row r="1474">
      <c r="A1474" t="n">
        <v>1994</v>
      </c>
      <c r="B1474" t="n">
        <v>7</v>
      </c>
      <c r="C1474" s="18" t="n">
        <v>-0.005183</v>
      </c>
      <c r="D1474" s="19">
        <f>1+C1474</f>
        <v/>
      </c>
    </row>
    <row r="1475">
      <c r="A1475" t="n">
        <v>1994</v>
      </c>
      <c r="B1475" t="n">
        <v>8</v>
      </c>
      <c r="C1475" s="18" t="n">
        <v>0.030826</v>
      </c>
      <c r="D1475" s="19">
        <f>1+C1475</f>
        <v/>
      </c>
    </row>
    <row r="1476">
      <c r="A1476" t="n">
        <v>1994</v>
      </c>
      <c r="B1476" t="n">
        <v>9</v>
      </c>
      <c r="C1476" s="18" t="n">
        <v>0.008178</v>
      </c>
      <c r="D1476" s="19">
        <f>1+C1476</f>
        <v/>
      </c>
    </row>
    <row r="1477">
      <c r="A1477" t="n">
        <v>1994</v>
      </c>
      <c r="B1477" t="n">
        <v>10</v>
      </c>
      <c r="C1477" s="18" t="n">
        <v>-0.004423</v>
      </c>
      <c r="D1477" s="19">
        <f>1+C1477</f>
        <v/>
      </c>
    </row>
    <row r="1478">
      <c r="A1478" t="n">
        <v>1994</v>
      </c>
      <c r="B1478" t="n">
        <v>11</v>
      </c>
      <c r="C1478" s="18" t="n">
        <v>-0.003684</v>
      </c>
      <c r="D1478" s="19">
        <f>1+C1478</f>
        <v/>
      </c>
    </row>
    <row r="1479">
      <c r="A1479" t="n">
        <v>1994</v>
      </c>
      <c r="B1479" t="n">
        <v>12</v>
      </c>
      <c r="C1479" s="18" t="n">
        <v>-0.010244</v>
      </c>
      <c r="D1479" s="19">
        <f>1+C1479</f>
        <v/>
      </c>
    </row>
    <row r="1480">
      <c r="A1480" t="n">
        <v>1995</v>
      </c>
      <c r="B1480" t="n">
        <v>1</v>
      </c>
      <c r="C1480" s="18" t="n">
        <v>0.024514</v>
      </c>
      <c r="D1480" s="19">
        <f>1+C1480</f>
        <v/>
      </c>
    </row>
    <row r="1481">
      <c r="A1481" t="n">
        <v>1995</v>
      </c>
      <c r="B1481" t="n">
        <v>2</v>
      </c>
      <c r="C1481" s="18" t="n">
        <v>0.038191</v>
      </c>
      <c r="D1481" s="19">
        <f>1+C1481</f>
        <v/>
      </c>
    </row>
    <row r="1482">
      <c r="A1482" t="n">
        <v>1995</v>
      </c>
      <c r="B1482" t="n">
        <v>3</v>
      </c>
      <c r="C1482" s="18" t="n">
        <v>0.02558</v>
      </c>
      <c r="D1482" s="19">
        <f>1+C1482</f>
        <v/>
      </c>
    </row>
    <row r="1483">
      <c r="A1483" t="n">
        <v>1995</v>
      </c>
      <c r="B1483" t="n">
        <v>4</v>
      </c>
      <c r="C1483" s="18" t="n">
        <v>0.032168</v>
      </c>
      <c r="D1483" s="19">
        <f>1+C1483</f>
        <v/>
      </c>
    </row>
    <row r="1484">
      <c r="A1484" t="n">
        <v>1995</v>
      </c>
      <c r="B1484" t="n">
        <v>5</v>
      </c>
      <c r="C1484" s="18" t="n">
        <v>0.033488</v>
      </c>
      <c r="D1484" s="19">
        <f>1+C1484</f>
        <v/>
      </c>
    </row>
    <row r="1485">
      <c r="A1485" t="n">
        <v>1995</v>
      </c>
      <c r="B1485" t="n">
        <v>6</v>
      </c>
      <c r="C1485" s="18" t="n">
        <v>0.031793</v>
      </c>
      <c r="D1485" s="19">
        <f>1+C1485</f>
        <v/>
      </c>
    </row>
    <row r="1486">
      <c r="A1486" t="n">
        <v>1995</v>
      </c>
      <c r="B1486" t="n">
        <v>7</v>
      </c>
      <c r="C1486" s="18" t="n">
        <v>0.035487</v>
      </c>
      <c r="D1486" s="19">
        <f>1+C1486</f>
        <v/>
      </c>
    </row>
    <row r="1487">
      <c r="A1487" t="n">
        <v>1995</v>
      </c>
      <c r="B1487" t="n">
        <v>8</v>
      </c>
      <c r="C1487" s="18" t="n">
        <v>0.005142</v>
      </c>
      <c r="D1487" s="19">
        <f>1+C1487</f>
        <v/>
      </c>
    </row>
    <row r="1488">
      <c r="A1488" t="n">
        <v>1995</v>
      </c>
      <c r="B1488" t="n">
        <v>9</v>
      </c>
      <c r="C1488" s="18" t="n">
        <v>0.037187</v>
      </c>
      <c r="D1488" s="19">
        <f>1+C1488</f>
        <v/>
      </c>
    </row>
    <row r="1489">
      <c r="A1489" t="n">
        <v>1995</v>
      </c>
      <c r="B1489" t="n">
        <v>10</v>
      </c>
      <c r="C1489" s="18" t="n">
        <v>0.009136</v>
      </c>
      <c r="D1489" s="19">
        <f>1+C1489</f>
        <v/>
      </c>
    </row>
    <row r="1490">
      <c r="A1490" t="n">
        <v>1995</v>
      </c>
      <c r="B1490" t="n">
        <v>11</v>
      </c>
      <c r="C1490" s="18" t="n">
        <v>0.023594</v>
      </c>
      <c r="D1490" s="19">
        <f>1+C1490</f>
        <v/>
      </c>
    </row>
    <row r="1491">
      <c r="A1491" t="n">
        <v>1995</v>
      </c>
      <c r="B1491" t="n">
        <v>12</v>
      </c>
      <c r="C1491" s="18" t="n">
        <v>0.033901</v>
      </c>
      <c r="D1491" s="19">
        <f>1+C1491</f>
        <v/>
      </c>
    </row>
    <row r="1492">
      <c r="A1492" t="n">
        <v>1996</v>
      </c>
      <c r="B1492" t="n">
        <v>1</v>
      </c>
      <c r="C1492" s="18" t="n">
        <v>0.00164</v>
      </c>
      <c r="D1492" s="19">
        <f>1+C1492</f>
        <v/>
      </c>
    </row>
    <row r="1493">
      <c r="A1493" t="n">
        <v>1996</v>
      </c>
      <c r="B1493" t="n">
        <v>2</v>
      </c>
      <c r="C1493" s="18" t="n">
        <v>0.059058</v>
      </c>
      <c r="D1493" s="19">
        <f>1+C1493</f>
        <v/>
      </c>
    </row>
    <row r="1494">
      <c r="A1494" t="n">
        <v>1996</v>
      </c>
      <c r="B1494" t="n">
        <v>3</v>
      </c>
      <c r="C1494" s="18" t="n">
        <v>-0.001994</v>
      </c>
      <c r="D1494" s="19">
        <f>1+C1494</f>
        <v/>
      </c>
    </row>
    <row r="1495">
      <c r="A1495" t="n">
        <v>1996</v>
      </c>
      <c r="B1495" t="n">
        <v>4</v>
      </c>
      <c r="C1495" s="18" t="n">
        <v>0.001978</v>
      </c>
      <c r="D1495" s="19">
        <f>1+C1495</f>
        <v/>
      </c>
    </row>
    <row r="1496">
      <c r="A1496" t="n">
        <v>1996</v>
      </c>
      <c r="B1496" t="n">
        <v>5</v>
      </c>
      <c r="C1496" s="18" t="n">
        <v>0.023556</v>
      </c>
      <c r="D1496" s="19">
        <f>1+C1496</f>
        <v/>
      </c>
    </row>
    <row r="1497">
      <c r="A1497" t="n">
        <v>1996</v>
      </c>
      <c r="B1497" t="n">
        <v>6</v>
      </c>
      <c r="C1497" s="18" t="n">
        <v>0.012793</v>
      </c>
      <c r="D1497" s="19">
        <f>1+C1497</f>
        <v/>
      </c>
    </row>
    <row r="1498">
      <c r="A1498" t="n">
        <v>1996</v>
      </c>
      <c r="B1498" t="n">
        <v>7</v>
      </c>
      <c r="C1498" s="18" t="n">
        <v>-0.034749</v>
      </c>
      <c r="D1498" s="19">
        <f>1+C1498</f>
        <v/>
      </c>
    </row>
    <row r="1499">
      <c r="A1499" t="n">
        <v>1996</v>
      </c>
      <c r="B1499" t="n">
        <v>8</v>
      </c>
      <c r="C1499" s="18" t="n">
        <v>0.030774</v>
      </c>
      <c r="D1499" s="19">
        <f>1+C1499</f>
        <v/>
      </c>
    </row>
    <row r="1500">
      <c r="A1500" t="n">
        <v>1996</v>
      </c>
      <c r="B1500" t="n">
        <v>9</v>
      </c>
      <c r="C1500" s="18" t="n">
        <v>0.020254</v>
      </c>
      <c r="D1500" s="19">
        <f>1+C1500</f>
        <v/>
      </c>
    </row>
    <row r="1501">
      <c r="A1501" t="n">
        <v>1996</v>
      </c>
      <c r="B1501" t="n">
        <v>10</v>
      </c>
      <c r="C1501" s="18" t="n">
        <v>0.041205</v>
      </c>
      <c r="D1501" s="19">
        <f>1+C1501</f>
        <v/>
      </c>
    </row>
    <row r="1502">
      <c r="A1502" t="n">
        <v>1996</v>
      </c>
      <c r="B1502" t="n">
        <v>11</v>
      </c>
      <c r="C1502" s="18" t="n">
        <v>0.05053</v>
      </c>
      <c r="D1502" s="19">
        <f>1+C1502</f>
        <v/>
      </c>
    </row>
    <row r="1503">
      <c r="A1503" t="n">
        <v>1996</v>
      </c>
      <c r="B1503" t="n">
        <v>12</v>
      </c>
      <c r="C1503" s="18" t="n">
        <v>0.011991</v>
      </c>
      <c r="D1503" s="19">
        <f>1+C1503</f>
        <v/>
      </c>
    </row>
    <row r="1504">
      <c r="A1504" t="n">
        <v>1997</v>
      </c>
      <c r="B1504" t="n">
        <v>1</v>
      </c>
      <c r="C1504" s="18" t="n">
        <v>0.032581</v>
      </c>
      <c r="D1504" s="19">
        <f>1+C1504</f>
        <v/>
      </c>
    </row>
    <row r="1505">
      <c r="A1505" t="n">
        <v>1997</v>
      </c>
      <c r="B1505" t="n">
        <v>2</v>
      </c>
      <c r="C1505" s="18" t="n">
        <v>0.043617</v>
      </c>
      <c r="D1505" s="19">
        <f>1+C1505</f>
        <v/>
      </c>
    </row>
    <row r="1506">
      <c r="A1506" t="n">
        <v>1997</v>
      </c>
      <c r="B1506" t="n">
        <v>3</v>
      </c>
      <c r="C1506" s="18" t="n">
        <v>-0.006231</v>
      </c>
      <c r="D1506" s="19">
        <f>1+C1506</f>
        <v/>
      </c>
    </row>
    <row r="1507">
      <c r="A1507" t="n">
        <v>1997</v>
      </c>
      <c r="B1507" t="n">
        <v>4</v>
      </c>
      <c r="C1507" s="18" t="n">
        <v>-0.034049</v>
      </c>
      <c r="D1507" s="19">
        <f>1+C1507</f>
        <v/>
      </c>
    </row>
    <row r="1508">
      <c r="A1508" t="n">
        <v>1997</v>
      </c>
      <c r="B1508" t="n">
        <v>5</v>
      </c>
      <c r="C1508" s="18" t="n">
        <v>0.092182</v>
      </c>
      <c r="D1508" s="19">
        <f>1+C1508</f>
        <v/>
      </c>
    </row>
    <row r="1509">
      <c r="A1509" t="n">
        <v>1997</v>
      </c>
      <c r="B1509" t="n">
        <v>6</v>
      </c>
      <c r="C1509" s="18" t="n">
        <v>0.053372</v>
      </c>
      <c r="D1509" s="19">
        <f>1+C1509</f>
        <v/>
      </c>
    </row>
    <row r="1510">
      <c r="A1510" t="n">
        <v>1997</v>
      </c>
      <c r="B1510" t="n">
        <v>7</v>
      </c>
      <c r="C1510" s="18" t="n">
        <v>0.057365</v>
      </c>
      <c r="D1510" s="19">
        <f>1+C1510</f>
        <v/>
      </c>
    </row>
    <row r="1511">
      <c r="A1511" t="n">
        <v>1997</v>
      </c>
      <c r="B1511" t="n">
        <v>8</v>
      </c>
      <c r="C1511" s="18" t="n">
        <v>0.003483</v>
      </c>
      <c r="D1511" s="19">
        <f>1+C1511</f>
        <v/>
      </c>
    </row>
    <row r="1512">
      <c r="A1512" t="n">
        <v>1997</v>
      </c>
      <c r="B1512" t="n">
        <v>9</v>
      </c>
      <c r="C1512" s="18" t="n">
        <v>0.011925</v>
      </c>
      <c r="D1512" s="19">
        <f>1+C1512</f>
        <v/>
      </c>
    </row>
    <row r="1513">
      <c r="A1513" t="n">
        <v>1997</v>
      </c>
      <c r="B1513" t="n">
        <v>10</v>
      </c>
      <c r="C1513" s="18" t="n">
        <v>0.016459</v>
      </c>
      <c r="D1513" s="19">
        <f>1+C1513</f>
        <v/>
      </c>
    </row>
    <row r="1514">
      <c r="A1514" t="n">
        <v>1997</v>
      </c>
      <c r="B1514" t="n">
        <v>11</v>
      </c>
      <c r="C1514" s="18" t="n">
        <v>-0.011515</v>
      </c>
      <c r="D1514" s="19">
        <f>1+C1514</f>
        <v/>
      </c>
    </row>
    <row r="1515">
      <c r="A1515" t="n">
        <v>1997</v>
      </c>
      <c r="B1515" t="n">
        <v>12</v>
      </c>
      <c r="C1515" s="18" t="n">
        <v>0.026351</v>
      </c>
      <c r="D1515" s="19">
        <f>1+C1515</f>
        <v/>
      </c>
    </row>
    <row r="1516">
      <c r="A1516" t="n">
        <v>1998</v>
      </c>
      <c r="B1516" t="n">
        <v>1</v>
      </c>
      <c r="C1516" s="18" t="n">
        <v>0.002375</v>
      </c>
      <c r="D1516" s="19">
        <f>1+C1516</f>
        <v/>
      </c>
    </row>
    <row r="1517">
      <c r="A1517" t="n">
        <v>1998</v>
      </c>
      <c r="B1517" t="n">
        <v>2</v>
      </c>
      <c r="C1517" s="18" t="n">
        <v>0.064026</v>
      </c>
      <c r="D1517" s="19">
        <f>1+C1517</f>
        <v/>
      </c>
    </row>
    <row r="1518">
      <c r="A1518" t="n">
        <v>1998</v>
      </c>
      <c r="B1518" t="n">
        <v>3</v>
      </c>
      <c r="C1518" s="18" t="n">
        <v>0.053132</v>
      </c>
      <c r="D1518" s="19">
        <f>1+C1518</f>
        <v/>
      </c>
    </row>
    <row r="1519">
      <c r="A1519" t="n">
        <v>1998</v>
      </c>
      <c r="B1519" t="n">
        <v>4</v>
      </c>
      <c r="C1519" s="18" t="n">
        <v>0.034065</v>
      </c>
      <c r="D1519" s="19">
        <f>1+C1519</f>
        <v/>
      </c>
    </row>
    <row r="1520">
      <c r="A1520" t="n">
        <v>1998</v>
      </c>
      <c r="B1520" t="n">
        <v>5</v>
      </c>
      <c r="C1520" s="18" t="n">
        <v>-0.002211</v>
      </c>
      <c r="D1520" s="19">
        <f>1+C1520</f>
        <v/>
      </c>
    </row>
    <row r="1521">
      <c r="A1521" t="n">
        <v>1998</v>
      </c>
      <c r="B1521" t="n">
        <v>6</v>
      </c>
      <c r="C1521" s="18" t="n">
        <v>0.001172</v>
      </c>
      <c r="D1521" s="19">
        <f>1+C1521</f>
        <v/>
      </c>
    </row>
    <row r="1522">
      <c r="A1522" t="n">
        <v>1998</v>
      </c>
      <c r="B1522" t="n">
        <v>7</v>
      </c>
      <c r="C1522" s="18" t="n">
        <v>0.044682</v>
      </c>
      <c r="D1522" s="19">
        <f>1+C1522</f>
        <v/>
      </c>
    </row>
    <row r="1523">
      <c r="A1523" t="n">
        <v>1998</v>
      </c>
      <c r="B1523" t="n">
        <v>8</v>
      </c>
      <c r="C1523" s="18" t="n">
        <v>-0.069705</v>
      </c>
      <c r="D1523" s="19">
        <f>1+C1523</f>
        <v/>
      </c>
    </row>
    <row r="1524">
      <c r="A1524" t="n">
        <v>1998</v>
      </c>
      <c r="B1524" t="n">
        <v>9</v>
      </c>
      <c r="C1524" s="18" t="n">
        <v>-0.04898</v>
      </c>
      <c r="D1524" s="19">
        <f>1+C1524</f>
        <v/>
      </c>
    </row>
    <row r="1525">
      <c r="A1525" t="n">
        <v>1998</v>
      </c>
      <c r="B1525" t="n">
        <v>10</v>
      </c>
      <c r="C1525" s="18" t="n">
        <v>0.012911</v>
      </c>
      <c r="D1525" s="19">
        <f>1+C1525</f>
        <v/>
      </c>
    </row>
    <row r="1526">
      <c r="A1526" t="n">
        <v>1998</v>
      </c>
      <c r="B1526" t="n">
        <v>11</v>
      </c>
      <c r="C1526" s="18" t="n">
        <v>0.109745</v>
      </c>
      <c r="D1526" s="19">
        <f>1+C1526</f>
        <v/>
      </c>
    </row>
    <row r="1527">
      <c r="A1527" t="n">
        <v>1998</v>
      </c>
      <c r="B1527" t="n">
        <v>12</v>
      </c>
      <c r="C1527" s="18" t="n">
        <v>0.041042</v>
      </c>
      <c r="D1527" s="19">
        <f>1+C1527</f>
        <v/>
      </c>
    </row>
    <row r="1528">
      <c r="A1528" t="n">
        <v>1999</v>
      </c>
      <c r="B1528" t="n">
        <v>1</v>
      </c>
      <c r="C1528" s="18" t="n">
        <v>0.050483</v>
      </c>
      <c r="D1528" s="19">
        <f>1+C1528</f>
        <v/>
      </c>
    </row>
    <row r="1529">
      <c r="A1529" t="n">
        <v>1999</v>
      </c>
      <c r="B1529" t="n">
        <v>2</v>
      </c>
      <c r="C1529" s="18" t="n">
        <v>-0.000662</v>
      </c>
      <c r="D1529" s="19">
        <f>1+C1529</f>
        <v/>
      </c>
    </row>
    <row r="1530">
      <c r="A1530" t="n">
        <v>1999</v>
      </c>
      <c r="B1530" t="n">
        <v>3</v>
      </c>
      <c r="C1530" s="18" t="n">
        <v>0.029241</v>
      </c>
      <c r="D1530" s="19">
        <f>1+C1530</f>
        <v/>
      </c>
    </row>
    <row r="1531">
      <c r="A1531" t="n">
        <v>1999</v>
      </c>
      <c r="B1531" t="n">
        <v>4</v>
      </c>
      <c r="C1531" s="18" t="n">
        <v>0.0425</v>
      </c>
      <c r="D1531" s="19">
        <f>1+C1531</f>
        <v/>
      </c>
    </row>
    <row r="1532">
      <c r="A1532" t="n">
        <v>1999</v>
      </c>
      <c r="B1532" t="n">
        <v>5</v>
      </c>
      <c r="C1532" s="18" t="n">
        <v>-0.0009879999999999999</v>
      </c>
      <c r="D1532" s="19">
        <f>1+C1532</f>
        <v/>
      </c>
    </row>
    <row r="1533">
      <c r="A1533" t="n">
        <v>1999</v>
      </c>
      <c r="B1533" t="n">
        <v>6</v>
      </c>
      <c r="C1533" s="18" t="n">
        <v>-0.006118</v>
      </c>
      <c r="D1533" s="19">
        <f>1+C1533</f>
        <v/>
      </c>
    </row>
    <row r="1534">
      <c r="A1534" t="n">
        <v>1999</v>
      </c>
      <c r="B1534" t="n">
        <v>7</v>
      </c>
      <c r="C1534" s="18" t="n">
        <v>0.045228</v>
      </c>
      <c r="D1534" s="19">
        <f>1+C1534</f>
        <v/>
      </c>
    </row>
    <row r="1535">
      <c r="A1535" t="n">
        <v>1999</v>
      </c>
      <c r="B1535" t="n">
        <v>8</v>
      </c>
      <c r="C1535" s="18" t="n">
        <v>-0.03774</v>
      </c>
      <c r="D1535" s="19">
        <f>1+C1535</f>
        <v/>
      </c>
    </row>
    <row r="1536">
      <c r="A1536" t="n">
        <v>1999</v>
      </c>
      <c r="B1536" t="n">
        <v>9</v>
      </c>
      <c r="C1536" s="18" t="n">
        <v>-0.005976</v>
      </c>
      <c r="D1536" s="19">
        <f>1+C1536</f>
        <v/>
      </c>
    </row>
    <row r="1537">
      <c r="A1537" t="n">
        <v>1999</v>
      </c>
      <c r="B1537" t="n">
        <v>10</v>
      </c>
      <c r="C1537" s="18" t="n">
        <v>-0.012724</v>
      </c>
      <c r="D1537" s="19">
        <f>1+C1537</f>
        <v/>
      </c>
    </row>
    <row r="1538">
      <c r="A1538" t="n">
        <v>1999</v>
      </c>
      <c r="B1538" t="n">
        <v>11</v>
      </c>
      <c r="C1538" s="18" t="n">
        <v>0.071061</v>
      </c>
      <c r="D1538" s="19">
        <f>1+C1538</f>
        <v/>
      </c>
    </row>
    <row r="1539">
      <c r="A1539" t="n">
        <v>1999</v>
      </c>
      <c r="B1539" t="n">
        <v>12</v>
      </c>
      <c r="C1539" s="18" t="n">
        <v>0.028088</v>
      </c>
      <c r="D1539" s="19">
        <f>1+C1539</f>
        <v/>
      </c>
    </row>
    <row r="1540">
      <c r="A1540" t="n">
        <v>2000</v>
      </c>
      <c r="B1540" t="n">
        <v>1</v>
      </c>
      <c r="C1540" s="18" t="n">
        <v>-0.001188</v>
      </c>
      <c r="D1540" s="19">
        <f>1+C1540</f>
        <v/>
      </c>
    </row>
    <row r="1541">
      <c r="A1541" t="n">
        <v>2000</v>
      </c>
      <c r="B1541" t="n">
        <v>2</v>
      </c>
      <c r="C1541" s="18" t="n">
        <v>-0.024779</v>
      </c>
      <c r="D1541" s="19">
        <f>1+C1541</f>
        <v/>
      </c>
    </row>
    <row r="1542">
      <c r="A1542" t="n">
        <v>2000</v>
      </c>
      <c r="B1542" t="n">
        <v>3</v>
      </c>
      <c r="C1542" s="18" t="n">
        <v>0.039411</v>
      </c>
      <c r="D1542" s="19">
        <f>1+C1542</f>
        <v/>
      </c>
    </row>
    <row r="1543">
      <c r="A1543" t="n">
        <v>2000</v>
      </c>
      <c r="B1543" t="n">
        <v>4</v>
      </c>
      <c r="C1543" s="18" t="n">
        <v>0.014245</v>
      </c>
      <c r="D1543" s="19">
        <f>1+C1543</f>
        <v/>
      </c>
    </row>
    <row r="1544">
      <c r="A1544" t="n">
        <v>2000</v>
      </c>
      <c r="B1544" t="n">
        <v>5</v>
      </c>
      <c r="C1544" s="18" t="n">
        <v>-0.028389</v>
      </c>
      <c r="D1544" s="19">
        <f>1+C1544</f>
        <v/>
      </c>
    </row>
    <row r="1545">
      <c r="A1545" t="n">
        <v>2000</v>
      </c>
      <c r="B1545" t="n">
        <v>6</v>
      </c>
      <c r="C1545" s="18" t="n">
        <v>0.031634</v>
      </c>
      <c r="D1545" s="19">
        <f>1+C1545</f>
        <v/>
      </c>
    </row>
    <row r="1546">
      <c r="A1546" t="n">
        <v>2000</v>
      </c>
      <c r="B1546" t="n">
        <v>7</v>
      </c>
      <c r="C1546" s="18" t="n">
        <v>0.008496999999999999</v>
      </c>
      <c r="D1546" s="19">
        <f>1+C1546</f>
        <v/>
      </c>
    </row>
    <row r="1547">
      <c r="A1547" t="n">
        <v>2000</v>
      </c>
      <c r="B1547" t="n">
        <v>8</v>
      </c>
      <c r="C1547" s="18" t="n">
        <v>0.009391</v>
      </c>
      <c r="D1547" s="19">
        <f>1+C1547</f>
        <v/>
      </c>
    </row>
    <row r="1548">
      <c r="A1548" t="n">
        <v>2000</v>
      </c>
      <c r="B1548" t="n">
        <v>9</v>
      </c>
      <c r="C1548" s="18" t="n">
        <v>-0.010803</v>
      </c>
      <c r="D1548" s="19">
        <f>1+C1548</f>
        <v/>
      </c>
    </row>
    <row r="1549">
      <c r="A1549" t="n">
        <v>2000</v>
      </c>
      <c r="B1549" t="n">
        <v>10</v>
      </c>
      <c r="C1549" s="18" t="n">
        <v>-0.052144</v>
      </c>
      <c r="D1549" s="19">
        <f>1+C1549</f>
        <v/>
      </c>
    </row>
    <row r="1550">
      <c r="A1550" t="n">
        <v>2000</v>
      </c>
      <c r="B1550" t="n">
        <v>11</v>
      </c>
      <c r="C1550" s="18" t="n">
        <v>-0.007727</v>
      </c>
      <c r="D1550" s="19">
        <f>1+C1550</f>
        <v/>
      </c>
    </row>
    <row r="1551">
      <c r="A1551" t="n">
        <v>2000</v>
      </c>
      <c r="B1551" t="n">
        <v>12</v>
      </c>
      <c r="C1551" s="18" t="n">
        <v>-0.033202</v>
      </c>
      <c r="D1551" s="19">
        <f>1+C1551</f>
        <v/>
      </c>
    </row>
    <row r="1552">
      <c r="A1552" t="n">
        <v>2001</v>
      </c>
      <c r="B1552" t="n">
        <v>1</v>
      </c>
      <c r="C1552" s="18" t="n">
        <v>0.004544</v>
      </c>
      <c r="D1552" s="19">
        <f>1+C1552</f>
        <v/>
      </c>
    </row>
    <row r="1553">
      <c r="A1553" t="n">
        <v>2001</v>
      </c>
      <c r="B1553" t="n">
        <v>2</v>
      </c>
      <c r="C1553" s="18" t="n">
        <v>-0.021369</v>
      </c>
      <c r="D1553" s="19">
        <f>1+C1553</f>
        <v/>
      </c>
    </row>
    <row r="1554">
      <c r="A1554" t="n">
        <v>2001</v>
      </c>
      <c r="B1554" t="n">
        <v>3</v>
      </c>
      <c r="C1554" s="18" t="n">
        <v>-0.090805</v>
      </c>
      <c r="D1554" s="19">
        <f>1+C1554</f>
        <v/>
      </c>
    </row>
    <row r="1555">
      <c r="A1555" t="n">
        <v>2001</v>
      </c>
      <c r="B1555" t="n">
        <v>4</v>
      </c>
      <c r="C1555" s="18" t="n">
        <v>0.00448</v>
      </c>
      <c r="D1555" s="19">
        <f>1+C1555</f>
        <v/>
      </c>
    </row>
    <row r="1556">
      <c r="A1556" t="n">
        <v>2001</v>
      </c>
      <c r="B1556" t="n">
        <v>5</v>
      </c>
      <c r="C1556" s="18" t="n">
        <v>0.068787</v>
      </c>
      <c r="D1556" s="19">
        <f>1+C1556</f>
        <v/>
      </c>
    </row>
    <row r="1557">
      <c r="A1557" t="n">
        <v>2001</v>
      </c>
      <c r="B1557" t="n">
        <v>6</v>
      </c>
      <c r="C1557" s="18" t="n">
        <v>-0.023893</v>
      </c>
      <c r="D1557" s="19">
        <f>1+C1557</f>
        <v/>
      </c>
    </row>
    <row r="1558">
      <c r="A1558" t="n">
        <v>2001</v>
      </c>
      <c r="B1558" t="n">
        <v>7</v>
      </c>
      <c r="C1558" s="18" t="n">
        <v>-0.026601</v>
      </c>
      <c r="D1558" s="19">
        <f>1+C1558</f>
        <v/>
      </c>
    </row>
    <row r="1559">
      <c r="A1559" t="n">
        <v>2001</v>
      </c>
      <c r="B1559" t="n">
        <v>8</v>
      </c>
      <c r="C1559" s="18" t="n">
        <v>-0.020457</v>
      </c>
      <c r="D1559" s="19">
        <f>1+C1559</f>
        <v/>
      </c>
    </row>
    <row r="1560">
      <c r="A1560" t="n">
        <v>2001</v>
      </c>
      <c r="B1560" t="n">
        <v>9</v>
      </c>
      <c r="C1560" s="18" t="n">
        <v>-0.112472</v>
      </c>
      <c r="D1560" s="19">
        <f>1+C1560</f>
        <v/>
      </c>
    </row>
    <row r="1561">
      <c r="A1561" t="n">
        <v>2001</v>
      </c>
      <c r="B1561" t="n">
        <v>10</v>
      </c>
      <c r="C1561" s="18" t="n">
        <v>0.03184</v>
      </c>
      <c r="D1561" s="19">
        <f>1+C1561</f>
        <v/>
      </c>
    </row>
    <row r="1562">
      <c r="A1562" t="n">
        <v>2001</v>
      </c>
      <c r="B1562" t="n">
        <v>11</v>
      </c>
      <c r="C1562" s="18" t="n">
        <v>0.050531</v>
      </c>
      <c r="D1562" s="19">
        <f>1+C1562</f>
        <v/>
      </c>
    </row>
    <row r="1563">
      <c r="A1563" t="n">
        <v>2001</v>
      </c>
      <c r="B1563" t="n">
        <v>12</v>
      </c>
      <c r="C1563" s="18" t="n">
        <v>0.01466</v>
      </c>
      <c r="D1563" s="19">
        <f>1+C1563</f>
        <v/>
      </c>
    </row>
    <row r="1564">
      <c r="A1564" t="n">
        <v>2002</v>
      </c>
      <c r="B1564" t="n">
        <v>1</v>
      </c>
      <c r="C1564" s="18" t="n">
        <v>-0.002977</v>
      </c>
      <c r="D1564" s="19">
        <f>1+C1564</f>
        <v/>
      </c>
    </row>
    <row r="1565">
      <c r="A1565" t="n">
        <v>2002</v>
      </c>
      <c r="B1565" t="n">
        <v>2</v>
      </c>
      <c r="C1565" s="18" t="n">
        <v>-0.033528</v>
      </c>
      <c r="D1565" s="19">
        <f>1+C1565</f>
        <v/>
      </c>
    </row>
    <row r="1566">
      <c r="A1566" t="n">
        <v>2002</v>
      </c>
      <c r="B1566" t="n">
        <v>3</v>
      </c>
      <c r="C1566" s="18" t="n">
        <v>0.049452</v>
      </c>
      <c r="D1566" s="19">
        <f>1+C1566</f>
        <v/>
      </c>
    </row>
    <row r="1567">
      <c r="A1567" t="n">
        <v>2002</v>
      </c>
      <c r="B1567" t="n">
        <v>4</v>
      </c>
      <c r="C1567" s="18" t="n">
        <v>-0.035137</v>
      </c>
      <c r="D1567" s="19">
        <f>1+C1567</f>
        <v/>
      </c>
    </row>
    <row r="1568">
      <c r="A1568" t="n">
        <v>2002</v>
      </c>
      <c r="B1568" t="n">
        <v>5</v>
      </c>
      <c r="C1568" s="18" t="n">
        <v>-0.028196</v>
      </c>
      <c r="D1568" s="19">
        <f>1+C1568</f>
        <v/>
      </c>
    </row>
    <row r="1569">
      <c r="A1569" t="n">
        <v>2002</v>
      </c>
      <c r="B1569" t="n">
        <v>6</v>
      </c>
      <c r="C1569" s="18" t="n">
        <v>-0.059202</v>
      </c>
      <c r="D1569" s="19">
        <f>1+C1569</f>
        <v/>
      </c>
    </row>
    <row r="1570">
      <c r="A1570" t="n">
        <v>2002</v>
      </c>
      <c r="B1570" t="n">
        <v>7</v>
      </c>
      <c r="C1570" s="18" t="n">
        <v>-0.107592</v>
      </c>
      <c r="D1570" s="19">
        <f>1+C1570</f>
        <v/>
      </c>
    </row>
    <row r="1571">
      <c r="A1571" t="n">
        <v>2002</v>
      </c>
      <c r="B1571" t="n">
        <v>8</v>
      </c>
      <c r="C1571" s="18" t="n">
        <v>0.011381</v>
      </c>
      <c r="D1571" s="19">
        <f>1+C1571</f>
        <v/>
      </c>
    </row>
    <row r="1572">
      <c r="A1572" t="n">
        <v>2002</v>
      </c>
      <c r="B1572" t="n">
        <v>9</v>
      </c>
      <c r="C1572" s="18" t="n">
        <v>-0.047585</v>
      </c>
      <c r="D1572" s="19">
        <f>1+C1572</f>
        <v/>
      </c>
    </row>
    <row r="1573">
      <c r="A1573" t="n">
        <v>2002</v>
      </c>
      <c r="B1573" t="n">
        <v>10</v>
      </c>
      <c r="C1573" s="18" t="n">
        <v>-0.013662</v>
      </c>
      <c r="D1573" s="19">
        <f>1+C1573</f>
        <v/>
      </c>
    </row>
    <row r="1574">
      <c r="A1574" t="n">
        <v>2002</v>
      </c>
      <c r="B1574" t="n">
        <v>11</v>
      </c>
      <c r="C1574" s="18" t="n">
        <v>0.066265</v>
      </c>
      <c r="D1574" s="19">
        <f>1+C1574</f>
        <v/>
      </c>
    </row>
    <row r="1575">
      <c r="A1575" t="n">
        <v>2002</v>
      </c>
      <c r="B1575" t="n">
        <v>12</v>
      </c>
      <c r="C1575" s="18" t="n">
        <v>-0.010342</v>
      </c>
      <c r="D1575" s="19">
        <f>1+C1575</f>
        <v/>
      </c>
    </row>
    <row r="1576">
      <c r="A1576" t="n">
        <v>2003</v>
      </c>
      <c r="B1576" t="n">
        <v>1</v>
      </c>
      <c r="C1576" s="18" t="n">
        <v>-0.002221</v>
      </c>
      <c r="D1576" s="19">
        <f>1+C1576</f>
        <v/>
      </c>
    </row>
    <row r="1577">
      <c r="A1577" t="n">
        <v>2003</v>
      </c>
      <c r="B1577" t="n">
        <v>2</v>
      </c>
      <c r="C1577" s="18" t="n">
        <v>-0.06414400000000001</v>
      </c>
      <c r="D1577" s="19">
        <f>1+C1577</f>
        <v/>
      </c>
    </row>
    <row r="1578">
      <c r="A1578" t="n">
        <v>2003</v>
      </c>
      <c r="B1578" t="n">
        <v>3</v>
      </c>
      <c r="C1578" s="18" t="n">
        <v>0.013084</v>
      </c>
      <c r="D1578" s="19">
        <f>1+C1578</f>
        <v/>
      </c>
    </row>
    <row r="1579">
      <c r="A1579" t="n">
        <v>2003</v>
      </c>
      <c r="B1579" t="n">
        <v>4</v>
      </c>
      <c r="C1579" s="18" t="n">
        <v>0.052857</v>
      </c>
      <c r="D1579" s="19">
        <f>1+C1579</f>
        <v/>
      </c>
    </row>
    <row r="1580">
      <c r="A1580" t="n">
        <v>2003</v>
      </c>
      <c r="B1580" t="n">
        <v>5</v>
      </c>
      <c r="C1580" s="18" t="n">
        <v>0.053121</v>
      </c>
      <c r="D1580" s="19">
        <f>1+C1580</f>
        <v/>
      </c>
    </row>
    <row r="1581">
      <c r="A1581" t="n">
        <v>2003</v>
      </c>
      <c r="B1581" t="n">
        <v>6</v>
      </c>
      <c r="C1581" s="18" t="n">
        <v>0.05704</v>
      </c>
      <c r="D1581" s="19">
        <f>1+C1581</f>
        <v/>
      </c>
    </row>
    <row r="1582">
      <c r="A1582" t="n">
        <v>2003</v>
      </c>
      <c r="B1582" t="n">
        <v>7</v>
      </c>
      <c r="C1582" s="18" t="n">
        <v>0.005971</v>
      </c>
      <c r="D1582" s="19">
        <f>1+C1582</f>
        <v/>
      </c>
    </row>
    <row r="1583">
      <c r="A1583" t="n">
        <v>2003</v>
      </c>
      <c r="B1583" t="n">
        <v>8</v>
      </c>
      <c r="C1583" s="18" t="n">
        <v>-0.001651</v>
      </c>
      <c r="D1583" s="19">
        <f>1+C1583</f>
        <v/>
      </c>
    </row>
    <row r="1584">
      <c r="A1584" t="n">
        <v>2003</v>
      </c>
      <c r="B1584" t="n">
        <v>9</v>
      </c>
      <c r="C1584" s="18" t="n">
        <v>0.031624</v>
      </c>
      <c r="D1584" s="19">
        <f>1+C1584</f>
        <v/>
      </c>
    </row>
    <row r="1585">
      <c r="A1585" t="n">
        <v>2003</v>
      </c>
      <c r="B1585" t="n">
        <v>10</v>
      </c>
      <c r="C1585" s="18" t="n">
        <v>0.0203</v>
      </c>
      <c r="D1585" s="19">
        <f>1+C1585</f>
        <v/>
      </c>
    </row>
    <row r="1586">
      <c r="A1586" t="n">
        <v>2003</v>
      </c>
      <c r="B1586" t="n">
        <v>11</v>
      </c>
      <c r="C1586" s="18" t="n">
        <v>0.012127</v>
      </c>
      <c r="D1586" s="19">
        <f>1+C1586</f>
        <v/>
      </c>
    </row>
    <row r="1587">
      <c r="A1587" t="n">
        <v>2003</v>
      </c>
      <c r="B1587" t="n">
        <v>12</v>
      </c>
      <c r="C1587" s="18" t="n">
        <v>0.030659</v>
      </c>
      <c r="D1587" s="19">
        <f>1+C1587</f>
        <v/>
      </c>
    </row>
    <row r="1588">
      <c r="A1588" t="n">
        <v>2004</v>
      </c>
      <c r="B1588" t="n">
        <v>1</v>
      </c>
      <c r="C1588" s="18" t="n">
        <v>0.049366</v>
      </c>
      <c r="D1588" s="19">
        <f>1+C1588</f>
        <v/>
      </c>
    </row>
    <row r="1589">
      <c r="A1589" t="n">
        <v>2004</v>
      </c>
      <c r="B1589" t="n">
        <v>2</v>
      </c>
      <c r="C1589" s="18" t="n">
        <v>0.010882</v>
      </c>
      <c r="D1589" s="19">
        <f>1+C1589</f>
        <v/>
      </c>
    </row>
    <row r="1590">
      <c r="A1590" t="n">
        <v>2004</v>
      </c>
      <c r="B1590" t="n">
        <v>3</v>
      </c>
      <c r="C1590" s="18" t="n">
        <v>-0.015637</v>
      </c>
      <c r="D1590" s="19">
        <f>1+C1590</f>
        <v/>
      </c>
    </row>
    <row r="1591">
      <c r="A1591" t="n">
        <v>2004</v>
      </c>
      <c r="B1591" t="n">
        <v>4</v>
      </c>
      <c r="C1591" s="18" t="n">
        <v>0.009696</v>
      </c>
      <c r="D1591" s="19">
        <f>1+C1591</f>
        <v/>
      </c>
    </row>
    <row r="1592">
      <c r="A1592" t="n">
        <v>2004</v>
      </c>
      <c r="B1592" t="n">
        <v>5</v>
      </c>
      <c r="C1592" s="18" t="n">
        <v>-0.025628</v>
      </c>
      <c r="D1592" s="19">
        <f>1+C1592</f>
        <v/>
      </c>
    </row>
    <row r="1593">
      <c r="A1593" t="n">
        <v>2004</v>
      </c>
      <c r="B1593" t="n">
        <v>6</v>
      </c>
      <c r="C1593" s="18" t="n">
        <v>0.028591</v>
      </c>
      <c r="D1593" s="19">
        <f>1+C1593</f>
        <v/>
      </c>
    </row>
    <row r="1594">
      <c r="A1594" t="n">
        <v>2004</v>
      </c>
      <c r="B1594" t="n">
        <v>7</v>
      </c>
      <c r="C1594" s="18" t="n">
        <v>-0.022374</v>
      </c>
      <c r="D1594" s="19">
        <f>1+C1594</f>
        <v/>
      </c>
    </row>
    <row r="1595">
      <c r="A1595" t="n">
        <v>2004</v>
      </c>
      <c r="B1595" t="n">
        <v>8</v>
      </c>
      <c r="C1595" s="18" t="n">
        <v>-0.013862</v>
      </c>
      <c r="D1595" s="19">
        <f>1+C1595</f>
        <v/>
      </c>
    </row>
    <row r="1596">
      <c r="A1596" t="n">
        <v>2004</v>
      </c>
      <c r="B1596" t="n">
        <v>9</v>
      </c>
      <c r="C1596" s="18" t="n">
        <v>0.027841</v>
      </c>
      <c r="D1596" s="19">
        <f>1+C1596</f>
        <v/>
      </c>
    </row>
    <row r="1597">
      <c r="A1597" t="n">
        <v>2004</v>
      </c>
      <c r="B1597" t="n">
        <v>10</v>
      </c>
      <c r="C1597" s="18" t="n">
        <v>0.001033</v>
      </c>
      <c r="D1597" s="19">
        <f>1+C1597</f>
        <v/>
      </c>
    </row>
    <row r="1598">
      <c r="A1598" t="n">
        <v>2004</v>
      </c>
      <c r="B1598" t="n">
        <v>11</v>
      </c>
      <c r="C1598" s="18" t="n">
        <v>0.047746</v>
      </c>
      <c r="D1598" s="19">
        <f>1+C1598</f>
        <v/>
      </c>
    </row>
    <row r="1599">
      <c r="A1599" t="n">
        <v>2004</v>
      </c>
      <c r="B1599" t="n">
        <v>12</v>
      </c>
      <c r="C1599" s="18" t="n">
        <v>0.027281</v>
      </c>
      <c r="D1599" s="19">
        <f>1+C1599</f>
        <v/>
      </c>
    </row>
    <row r="1600">
      <c r="A1600" t="n">
        <v>2005</v>
      </c>
      <c r="B1600" t="n">
        <v>1</v>
      </c>
      <c r="C1600" s="18" t="n">
        <v>-0.013474</v>
      </c>
      <c r="D1600" s="19">
        <f>1+C1600</f>
        <v/>
      </c>
    </row>
    <row r="1601">
      <c r="A1601" t="n">
        <v>2005</v>
      </c>
      <c r="B1601" t="n">
        <v>2</v>
      </c>
      <c r="C1601" s="18" t="n">
        <v>0.016831</v>
      </c>
      <c r="D1601" s="19">
        <f>1+C1601</f>
        <v/>
      </c>
    </row>
    <row r="1602">
      <c r="A1602" t="n">
        <v>2005</v>
      </c>
      <c r="B1602" t="n">
        <v>3</v>
      </c>
      <c r="C1602" s="18" t="n">
        <v>-0.002538</v>
      </c>
      <c r="D1602" s="19">
        <f>1+C1602</f>
        <v/>
      </c>
    </row>
    <row r="1603">
      <c r="A1603" t="n">
        <v>2005</v>
      </c>
      <c r="B1603" t="n">
        <v>4</v>
      </c>
      <c r="C1603" s="18" t="n">
        <v>-0.024073</v>
      </c>
      <c r="D1603" s="19">
        <f>1+C1603</f>
        <v/>
      </c>
    </row>
    <row r="1604">
      <c r="A1604" t="n">
        <v>2005</v>
      </c>
      <c r="B1604" t="n">
        <v>5</v>
      </c>
      <c r="C1604" s="18" t="n">
        <v>0.013375</v>
      </c>
      <c r="D1604" s="19">
        <f>1+C1604</f>
        <v/>
      </c>
    </row>
    <row r="1605">
      <c r="A1605" t="n">
        <v>2005</v>
      </c>
      <c r="B1605" t="n">
        <v>6</v>
      </c>
      <c r="C1605" s="18" t="n">
        <v>0.021823</v>
      </c>
      <c r="D1605" s="19">
        <f>1+C1605</f>
        <v/>
      </c>
    </row>
    <row r="1606">
      <c r="A1606" t="n">
        <v>2005</v>
      </c>
      <c r="B1606" t="n">
        <v>7</v>
      </c>
      <c r="C1606" s="18" t="n">
        <v>0.01809</v>
      </c>
      <c r="D1606" s="19">
        <f>1+C1606</f>
        <v/>
      </c>
    </row>
    <row r="1607">
      <c r="A1607" t="n">
        <v>2005</v>
      </c>
      <c r="B1607" t="n">
        <v>8</v>
      </c>
      <c r="C1607" s="18" t="n">
        <v>0.003112</v>
      </c>
      <c r="D1607" s="19">
        <f>1+C1607</f>
        <v/>
      </c>
    </row>
    <row r="1608">
      <c r="A1608" t="n">
        <v>2005</v>
      </c>
      <c r="B1608" t="n">
        <v>9</v>
      </c>
      <c r="C1608" s="18" t="n">
        <v>0.002809</v>
      </c>
      <c r="D1608" s="19">
        <f>1+C1608</f>
        <v/>
      </c>
    </row>
    <row r="1609">
      <c r="A1609" t="n">
        <v>2005</v>
      </c>
      <c r="B1609" t="n">
        <v>10</v>
      </c>
      <c r="C1609" s="18" t="n">
        <v>-0.026225</v>
      </c>
      <c r="D1609" s="19">
        <f>1+C1609</f>
        <v/>
      </c>
    </row>
    <row r="1610">
      <c r="A1610" t="n">
        <v>2005</v>
      </c>
      <c r="B1610" t="n">
        <v>11</v>
      </c>
      <c r="C1610" s="18" t="n">
        <v>0.039633</v>
      </c>
      <c r="D1610" s="19">
        <f>1+C1610</f>
        <v/>
      </c>
    </row>
    <row r="1611">
      <c r="A1611" t="n">
        <v>2005</v>
      </c>
      <c r="B1611" t="n">
        <v>12</v>
      </c>
      <c r="C1611" s="18" t="n">
        <v>0.021458</v>
      </c>
      <c r="D1611" s="19">
        <f>1+C1611</f>
        <v/>
      </c>
    </row>
    <row r="1612">
      <c r="A1612" t="n">
        <v>2006</v>
      </c>
      <c r="B1612" t="n">
        <v>1</v>
      </c>
      <c r="C1612" s="18" t="n">
        <v>0.01468</v>
      </c>
      <c r="D1612" s="19">
        <f>1+C1612</f>
        <v/>
      </c>
    </row>
    <row r="1613">
      <c r="A1613" t="n">
        <v>2006</v>
      </c>
      <c r="B1613" t="n">
        <v>2</v>
      </c>
      <c r="C1613" s="18" t="n">
        <v>-0.000154</v>
      </c>
      <c r="D1613" s="19">
        <f>1+C1613</f>
        <v/>
      </c>
    </row>
    <row r="1614">
      <c r="A1614" t="n">
        <v>2006</v>
      </c>
      <c r="B1614" t="n">
        <v>3</v>
      </c>
      <c r="C1614" s="18" t="n">
        <v>0.014874</v>
      </c>
      <c r="D1614" s="19">
        <f>1+C1614</f>
        <v/>
      </c>
    </row>
    <row r="1615">
      <c r="A1615" t="n">
        <v>2006</v>
      </c>
      <c r="B1615" t="n">
        <v>4</v>
      </c>
      <c r="C1615" s="18" t="n">
        <v>0.007997000000000001</v>
      </c>
      <c r="D1615" s="19">
        <f>1+C1615</f>
        <v/>
      </c>
    </row>
    <row r="1616">
      <c r="A1616" t="n">
        <v>2006</v>
      </c>
      <c r="B1616" t="n">
        <v>5</v>
      </c>
      <c r="C1616" s="18" t="n">
        <v>-0.007852</v>
      </c>
      <c r="D1616" s="19">
        <f>1+C1616</f>
        <v/>
      </c>
    </row>
    <row r="1617">
      <c r="A1617" t="n">
        <v>2006</v>
      </c>
      <c r="B1617" t="n">
        <v>6</v>
      </c>
      <c r="C1617" s="18" t="n">
        <v>-0.027044</v>
      </c>
      <c r="D1617" s="19">
        <f>1+C1617</f>
        <v/>
      </c>
    </row>
    <row r="1618">
      <c r="A1618" t="n">
        <v>2006</v>
      </c>
      <c r="B1618" t="n">
        <v>7</v>
      </c>
      <c r="C1618" s="18" t="n">
        <v>0.007215</v>
      </c>
      <c r="D1618" s="19">
        <f>1+C1618</f>
        <v/>
      </c>
    </row>
    <row r="1619">
      <c r="A1619" t="n">
        <v>2006</v>
      </c>
      <c r="B1619" t="n">
        <v>8</v>
      </c>
      <c r="C1619" s="18" t="n">
        <v>0.022932</v>
      </c>
      <c r="D1619" s="19">
        <f>1+C1619</f>
        <v/>
      </c>
    </row>
    <row r="1620">
      <c r="A1620" t="n">
        <v>2006</v>
      </c>
      <c r="B1620" t="n">
        <v>9</v>
      </c>
      <c r="C1620" s="18" t="n">
        <v>0.025326</v>
      </c>
      <c r="D1620" s="19">
        <f>1+C1620</f>
        <v/>
      </c>
    </row>
    <row r="1621">
      <c r="A1621" t="n">
        <v>2006</v>
      </c>
      <c r="B1621" t="n">
        <v>10</v>
      </c>
      <c r="C1621" s="18" t="n">
        <v>0.036176</v>
      </c>
      <c r="D1621" s="19">
        <f>1+C1621</f>
        <v/>
      </c>
    </row>
    <row r="1622">
      <c r="A1622" t="n">
        <v>2006</v>
      </c>
      <c r="B1622" t="n">
        <v>11</v>
      </c>
      <c r="C1622" s="18" t="n">
        <v>0.020032</v>
      </c>
      <c r="D1622" s="19">
        <f>1+C1622</f>
        <v/>
      </c>
    </row>
    <row r="1623">
      <c r="A1623" t="n">
        <v>2006</v>
      </c>
      <c r="B1623" t="n">
        <v>12</v>
      </c>
      <c r="C1623" s="18" t="n">
        <v>0.021498</v>
      </c>
      <c r="D1623" s="19">
        <f>1+C1623</f>
        <v/>
      </c>
    </row>
    <row r="1624">
      <c r="A1624" t="n">
        <v>2007</v>
      </c>
      <c r="B1624" t="n">
        <v>1</v>
      </c>
      <c r="C1624" s="18" t="n">
        <v>0.00694</v>
      </c>
      <c r="D1624" s="19">
        <f>1+C1624</f>
        <v/>
      </c>
    </row>
    <row r="1625">
      <c r="A1625" t="n">
        <v>2007</v>
      </c>
      <c r="B1625" t="n">
        <v>2</v>
      </c>
      <c r="C1625" s="18" t="n">
        <v>0.015972</v>
      </c>
      <c r="D1625" s="19">
        <f>1+C1625</f>
        <v/>
      </c>
    </row>
    <row r="1626">
      <c r="A1626" t="n">
        <v>2007</v>
      </c>
      <c r="B1626" t="n">
        <v>3</v>
      </c>
      <c r="C1626" s="18" t="n">
        <v>-0.024727</v>
      </c>
      <c r="D1626" s="19">
        <f>1+C1626</f>
        <v/>
      </c>
    </row>
    <row r="1627">
      <c r="A1627" t="n">
        <v>2007</v>
      </c>
      <c r="B1627" t="n">
        <v>4</v>
      </c>
      <c r="C1627" s="18" t="n">
        <v>0.041816</v>
      </c>
      <c r="D1627" s="19">
        <f>1+C1627</f>
        <v/>
      </c>
    </row>
    <row r="1628">
      <c r="A1628" t="n">
        <v>2007</v>
      </c>
      <c r="B1628" t="n">
        <v>5</v>
      </c>
      <c r="C1628" s="18" t="n">
        <v>0.03393</v>
      </c>
      <c r="D1628" s="19">
        <f>1+C1628</f>
        <v/>
      </c>
    </row>
    <row r="1629">
      <c r="A1629" t="n">
        <v>2007</v>
      </c>
      <c r="B1629" t="n">
        <v>6</v>
      </c>
      <c r="C1629" s="18" t="n">
        <v>0.003462</v>
      </c>
      <c r="D1629" s="19">
        <f>1+C1629</f>
        <v/>
      </c>
    </row>
    <row r="1630">
      <c r="A1630" t="n">
        <v>2007</v>
      </c>
      <c r="B1630" t="n">
        <v>7</v>
      </c>
      <c r="C1630" s="18" t="n">
        <v>0.005761</v>
      </c>
      <c r="D1630" s="19">
        <f>1+C1630</f>
        <v/>
      </c>
    </row>
    <row r="1631">
      <c r="A1631" t="n">
        <v>2007</v>
      </c>
      <c r="B1631" t="n">
        <v>8</v>
      </c>
      <c r="C1631" s="18" t="n">
        <v>-0.041996</v>
      </c>
      <c r="D1631" s="19">
        <f>1+C1631</f>
        <v/>
      </c>
    </row>
    <row r="1632">
      <c r="A1632" t="n">
        <v>2007</v>
      </c>
      <c r="B1632" t="n">
        <v>9</v>
      </c>
      <c r="C1632" s="18" t="n">
        <v>0.030763</v>
      </c>
      <c r="D1632" s="19">
        <f>1+C1632</f>
        <v/>
      </c>
    </row>
    <row r="1633">
      <c r="A1633" t="n">
        <v>2007</v>
      </c>
      <c r="B1633" t="n">
        <v>10</v>
      </c>
      <c r="C1633" s="18" t="n">
        <v>0.02993</v>
      </c>
      <c r="D1633" s="19">
        <f>1+C1633</f>
        <v/>
      </c>
    </row>
    <row r="1634">
      <c r="A1634" t="n">
        <v>2007</v>
      </c>
      <c r="B1634" t="n">
        <v>11</v>
      </c>
      <c r="C1634" s="18" t="n">
        <v>-0.04805</v>
      </c>
      <c r="D1634" s="19">
        <f>1+C1634</f>
        <v/>
      </c>
    </row>
    <row r="1635">
      <c r="A1635" t="n">
        <v>2007</v>
      </c>
      <c r="B1635" t="n">
        <v>12</v>
      </c>
      <c r="C1635" s="18" t="n">
        <v>0.012396</v>
      </c>
      <c r="D1635" s="19">
        <f>1+C1635</f>
        <v/>
      </c>
    </row>
    <row r="1636">
      <c r="A1636" t="n">
        <v>2008</v>
      </c>
      <c r="B1636" t="n">
        <v>1</v>
      </c>
      <c r="C1636" s="18" t="n">
        <v>-0.066341</v>
      </c>
      <c r="D1636" s="19">
        <f>1+C1636</f>
        <v/>
      </c>
    </row>
    <row r="1637">
      <c r="A1637" t="n">
        <v>2008</v>
      </c>
      <c r="B1637" t="n">
        <v>2</v>
      </c>
      <c r="C1637" s="18" t="n">
        <v>-0.015628</v>
      </c>
      <c r="D1637" s="19">
        <f>1+C1637</f>
        <v/>
      </c>
    </row>
    <row r="1638">
      <c r="A1638" t="n">
        <v>2008</v>
      </c>
      <c r="B1638" t="n">
        <v>3</v>
      </c>
      <c r="C1638" s="18" t="n">
        <v>-0.026255</v>
      </c>
      <c r="D1638" s="19">
        <f>1+C1638</f>
        <v/>
      </c>
    </row>
    <row r="1639">
      <c r="A1639" t="n">
        <v>2008</v>
      </c>
      <c r="B1639" t="n">
        <v>4</v>
      </c>
      <c r="C1639" s="18" t="n">
        <v>0.042447</v>
      </c>
      <c r="D1639" s="19">
        <f>1+C1639</f>
        <v/>
      </c>
    </row>
    <row r="1640">
      <c r="A1640" t="n">
        <v>2008</v>
      </c>
      <c r="B1640" t="n">
        <v>5</v>
      </c>
      <c r="C1640" s="18" t="n">
        <v>0.025634</v>
      </c>
      <c r="D1640" s="19">
        <f>1+C1640</f>
        <v/>
      </c>
    </row>
    <row r="1641">
      <c r="A1641" t="n">
        <v>2008</v>
      </c>
      <c r="B1641" t="n">
        <v>6</v>
      </c>
      <c r="C1641" s="18" t="n">
        <v>-0.042458</v>
      </c>
      <c r="D1641" s="19">
        <f>1+C1641</f>
        <v/>
      </c>
    </row>
    <row r="1642">
      <c r="A1642" t="n">
        <v>2008</v>
      </c>
      <c r="B1642" t="n">
        <v>7</v>
      </c>
      <c r="C1642" s="18" t="n">
        <v>-0.060782</v>
      </c>
      <c r="D1642" s="19">
        <f>1+C1642</f>
        <v/>
      </c>
    </row>
    <row r="1643">
      <c r="A1643" t="n">
        <v>2008</v>
      </c>
      <c r="B1643" t="n">
        <v>8</v>
      </c>
      <c r="C1643" s="18" t="n">
        <v>0.021108</v>
      </c>
      <c r="D1643" s="19">
        <f>1+C1643</f>
        <v/>
      </c>
    </row>
    <row r="1644">
      <c r="A1644" t="n">
        <v>2008</v>
      </c>
      <c r="B1644" t="n">
        <v>9</v>
      </c>
      <c r="C1644" s="18" t="n">
        <v>-0.048472</v>
      </c>
      <c r="D1644" s="19">
        <f>1+C1644</f>
        <v/>
      </c>
    </row>
    <row r="1645">
      <c r="A1645" t="n">
        <v>2008</v>
      </c>
      <c r="B1645" t="n">
        <v>10</v>
      </c>
      <c r="C1645" s="18" t="n">
        <v>-0.201946</v>
      </c>
      <c r="D1645" s="19">
        <f>1+C1645</f>
        <v/>
      </c>
    </row>
    <row r="1646">
      <c r="A1646" t="n">
        <v>2008</v>
      </c>
      <c r="B1646" t="n">
        <v>11</v>
      </c>
      <c r="C1646" s="18" t="n">
        <v>-0.086067</v>
      </c>
      <c r="D1646" s="19">
        <f>1+C1646</f>
        <v/>
      </c>
    </row>
    <row r="1647">
      <c r="A1647" t="n">
        <v>2008</v>
      </c>
      <c r="B1647" t="n">
        <v>12</v>
      </c>
      <c r="C1647" s="18" t="n">
        <v>-0.003527</v>
      </c>
      <c r="D1647" s="19">
        <f>1+C1647</f>
        <v/>
      </c>
    </row>
    <row r="1648">
      <c r="A1648" t="n">
        <v>2009</v>
      </c>
      <c r="B1648" t="n">
        <v>1</v>
      </c>
      <c r="C1648" s="18" t="n">
        <v>-0.010991</v>
      </c>
      <c r="D1648" s="19">
        <f>1+C1648</f>
        <v/>
      </c>
    </row>
    <row r="1649">
      <c r="A1649" t="n">
        <v>2009</v>
      </c>
      <c r="B1649" t="n">
        <v>2</v>
      </c>
      <c r="C1649" s="18" t="n">
        <v>-0.067061</v>
      </c>
      <c r="D1649" s="19">
        <f>1+C1649</f>
        <v/>
      </c>
    </row>
    <row r="1650">
      <c r="A1650" t="n">
        <v>2009</v>
      </c>
      <c r="B1650" t="n">
        <v>3</v>
      </c>
      <c r="C1650" s="18" t="n">
        <v>-0.056913</v>
      </c>
      <c r="D1650" s="19">
        <f>1+C1650</f>
        <v/>
      </c>
    </row>
    <row r="1651">
      <c r="A1651" t="n">
        <v>2009</v>
      </c>
      <c r="B1651" t="n">
        <v>4</v>
      </c>
      <c r="C1651" s="18" t="n">
        <v>0.123156</v>
      </c>
      <c r="D1651" s="19">
        <f>1+C1651</f>
        <v/>
      </c>
    </row>
    <row r="1652">
      <c r="A1652" t="n">
        <v>2009</v>
      </c>
      <c r="B1652" t="n">
        <v>5</v>
      </c>
      <c r="C1652" s="18" t="n">
        <v>0.06654400000000001</v>
      </c>
      <c r="D1652" s="19">
        <f>1+C1652</f>
        <v/>
      </c>
    </row>
    <row r="1653">
      <c r="A1653" t="n">
        <v>2009</v>
      </c>
      <c r="B1653" t="n">
        <v>6</v>
      </c>
      <c r="C1653" s="18" t="n">
        <v>0.028637</v>
      </c>
      <c r="D1653" s="19">
        <f>1+C1653</f>
        <v/>
      </c>
    </row>
    <row r="1654">
      <c r="A1654" t="n">
        <v>2009</v>
      </c>
      <c r="B1654" t="n">
        <v>7</v>
      </c>
      <c r="C1654" s="18" t="n">
        <v>0.012726</v>
      </c>
      <c r="D1654" s="19">
        <f>1+C1654</f>
        <v/>
      </c>
    </row>
    <row r="1655">
      <c r="A1655" t="n">
        <v>2009</v>
      </c>
      <c r="B1655" t="n">
        <v>8</v>
      </c>
      <c r="C1655" s="18" t="n">
        <v>0.08115700000000001</v>
      </c>
      <c r="D1655" s="19">
        <f>1+C1655</f>
        <v/>
      </c>
    </row>
    <row r="1656">
      <c r="A1656" t="n">
        <v>2009</v>
      </c>
      <c r="B1656" t="n">
        <v>9</v>
      </c>
      <c r="C1656" s="18" t="n">
        <v>0.036457</v>
      </c>
      <c r="D1656" s="19">
        <f>1+C1656</f>
        <v/>
      </c>
    </row>
    <row r="1657">
      <c r="A1657" t="n">
        <v>2009</v>
      </c>
      <c r="B1657" t="n">
        <v>10</v>
      </c>
      <c r="C1657" s="18" t="n">
        <v>0.023991</v>
      </c>
      <c r="D1657" s="19">
        <f>1+C1657</f>
        <v/>
      </c>
    </row>
    <row r="1658">
      <c r="A1658" t="n">
        <v>2009</v>
      </c>
      <c r="B1658" t="n">
        <v>11</v>
      </c>
      <c r="C1658" s="18" t="n">
        <v>0.020904</v>
      </c>
      <c r="D1658" s="19">
        <f>1+C1658</f>
        <v/>
      </c>
    </row>
    <row r="1659">
      <c r="A1659" t="n">
        <v>2009</v>
      </c>
      <c r="B1659" t="n">
        <v>12</v>
      </c>
      <c r="C1659" s="18" t="n">
        <v>0.022221</v>
      </c>
      <c r="D1659" s="19">
        <f>1+C1659</f>
        <v/>
      </c>
    </row>
    <row r="1660">
      <c r="A1660" t="n">
        <v>2010</v>
      </c>
      <c r="B1660" t="n">
        <v>1</v>
      </c>
      <c r="C1660" s="18" t="n">
        <v>0.013557</v>
      </c>
      <c r="D1660" s="19">
        <f>1+C1660</f>
        <v/>
      </c>
    </row>
    <row r="1661">
      <c r="A1661" t="n">
        <v>2010</v>
      </c>
      <c r="B1661" t="n">
        <v>2</v>
      </c>
      <c r="C1661" s="18" t="n">
        <v>-0.028997</v>
      </c>
      <c r="D1661" s="19">
        <f>1+C1661</f>
        <v/>
      </c>
    </row>
    <row r="1662">
      <c r="A1662" t="n">
        <v>2010</v>
      </c>
      <c r="B1662" t="n">
        <v>3</v>
      </c>
      <c r="C1662" s="18" t="n">
        <v>0.059417</v>
      </c>
      <c r="D1662" s="19">
        <f>1+C1662</f>
        <v/>
      </c>
    </row>
    <row r="1663">
      <c r="A1663" t="n">
        <v>2010</v>
      </c>
      <c r="B1663" t="n">
        <v>4</v>
      </c>
      <c r="C1663" s="18" t="n">
        <v>0.040883</v>
      </c>
      <c r="D1663" s="19">
        <f>1+C1663</f>
        <v/>
      </c>
    </row>
    <row r="1664">
      <c r="A1664" t="n">
        <v>2010</v>
      </c>
      <c r="B1664" t="n">
        <v>5</v>
      </c>
      <c r="C1664" s="18" t="n">
        <v>-0.058821</v>
      </c>
      <c r="D1664" s="19">
        <f>1+C1664</f>
        <v/>
      </c>
    </row>
    <row r="1665">
      <c r="A1665" t="n">
        <v>2010</v>
      </c>
      <c r="B1665" t="n">
        <v>6</v>
      </c>
      <c r="C1665" s="18" t="n">
        <v>-0.035432</v>
      </c>
      <c r="D1665" s="19">
        <f>1+C1665</f>
        <v/>
      </c>
    </row>
    <row r="1666">
      <c r="A1666" t="n">
        <v>2010</v>
      </c>
      <c r="B1666" t="n">
        <v>7</v>
      </c>
      <c r="C1666" s="18" t="n">
        <v>-0.001583</v>
      </c>
      <c r="D1666" s="19">
        <f>1+C1666</f>
        <v/>
      </c>
    </row>
    <row r="1667">
      <c r="A1667" t="n">
        <v>2010</v>
      </c>
      <c r="B1667" t="n">
        <v>8</v>
      </c>
      <c r="C1667" s="18" t="n">
        <v>0.008644000000000001</v>
      </c>
      <c r="D1667" s="19">
        <f>1+C1667</f>
        <v/>
      </c>
    </row>
    <row r="1668">
      <c r="A1668" t="n">
        <v>2010</v>
      </c>
      <c r="B1668" t="n">
        <v>9</v>
      </c>
      <c r="C1668" s="18" t="n">
        <v>0.033719</v>
      </c>
      <c r="D1668" s="19">
        <f>1+C1668</f>
        <v/>
      </c>
    </row>
    <row r="1669">
      <c r="A1669" t="n">
        <v>2010</v>
      </c>
      <c r="B1669" t="n">
        <v>10</v>
      </c>
      <c r="C1669" s="18" t="n">
        <v>0.045784</v>
      </c>
      <c r="D1669" s="19">
        <f>1+C1669</f>
        <v/>
      </c>
    </row>
    <row r="1670">
      <c r="A1670" t="n">
        <v>2010</v>
      </c>
      <c r="B1670" t="n">
        <v>11</v>
      </c>
      <c r="C1670" s="18" t="n">
        <v>0.024918</v>
      </c>
      <c r="D1670" s="19">
        <f>1+C1670</f>
        <v/>
      </c>
    </row>
    <row r="1671">
      <c r="A1671" t="n">
        <v>2010</v>
      </c>
      <c r="B1671" t="n">
        <v>12</v>
      </c>
      <c r="C1671" s="18" t="n">
        <v>0.037146</v>
      </c>
      <c r="D1671" s="19">
        <f>1+C1671</f>
        <v/>
      </c>
    </row>
    <row r="1672">
      <c r="A1672" t="n">
        <v>2011</v>
      </c>
      <c r="B1672" t="n">
        <v>1</v>
      </c>
      <c r="C1672" s="18" t="n">
        <v>0.034638</v>
      </c>
      <c r="D1672" s="19">
        <f>1+C1672</f>
        <v/>
      </c>
    </row>
    <row r="1673">
      <c r="A1673" t="n">
        <v>2011</v>
      </c>
      <c r="B1673" t="n">
        <v>2</v>
      </c>
      <c r="C1673" s="18" t="n">
        <v>0.031524</v>
      </c>
      <c r="D1673" s="19">
        <f>1+C1673</f>
        <v/>
      </c>
    </row>
    <row r="1674">
      <c r="A1674" t="n">
        <v>2011</v>
      </c>
      <c r="B1674" t="n">
        <v>3</v>
      </c>
      <c r="C1674" s="18" t="n">
        <v>-0.01111</v>
      </c>
      <c r="D1674" s="19">
        <f>1+C1674</f>
        <v/>
      </c>
    </row>
    <row r="1675">
      <c r="A1675" t="n">
        <v>2011</v>
      </c>
      <c r="B1675" t="n">
        <v>4</v>
      </c>
      <c r="C1675" s="18" t="n">
        <v>0.022229</v>
      </c>
      <c r="D1675" s="19">
        <f>1+C1675</f>
        <v/>
      </c>
    </row>
    <row r="1676">
      <c r="A1676" t="n">
        <v>2011</v>
      </c>
      <c r="B1676" t="n">
        <v>5</v>
      </c>
      <c r="C1676" s="18" t="n">
        <v>0.006611</v>
      </c>
      <c r="D1676" s="19">
        <f>1+C1676</f>
        <v/>
      </c>
    </row>
    <row r="1677">
      <c r="A1677" t="n">
        <v>2011</v>
      </c>
      <c r="B1677" t="n">
        <v>6</v>
      </c>
      <c r="C1677" s="18" t="n">
        <v>-0.036607</v>
      </c>
      <c r="D1677" s="19">
        <f>1+C1677</f>
        <v/>
      </c>
    </row>
    <row r="1678">
      <c r="A1678" t="n">
        <v>2011</v>
      </c>
      <c r="B1678" t="n">
        <v>7</v>
      </c>
      <c r="C1678" s="18" t="n">
        <v>0.031035</v>
      </c>
      <c r="D1678" s="19">
        <f>1+C1678</f>
        <v/>
      </c>
    </row>
    <row r="1679">
      <c r="A1679" t="n">
        <v>2011</v>
      </c>
      <c r="B1679" t="n">
        <v>8</v>
      </c>
      <c r="C1679" s="18" t="n">
        <v>-0.103989</v>
      </c>
      <c r="D1679" s="19">
        <f>1+C1679</f>
        <v/>
      </c>
    </row>
    <row r="1680">
      <c r="A1680" t="n">
        <v>2011</v>
      </c>
      <c r="B1680" t="n">
        <v>9</v>
      </c>
      <c r="C1680" s="18" t="n">
        <v>-0.007873</v>
      </c>
      <c r="D1680" s="19">
        <f>1+C1680</f>
        <v/>
      </c>
    </row>
    <row r="1681">
      <c r="A1681" t="n">
        <v>2011</v>
      </c>
      <c r="B1681" t="n">
        <v>10</v>
      </c>
      <c r="C1681" s="18" t="n">
        <v>0.030219</v>
      </c>
      <c r="D1681" s="19">
        <f>1+C1681</f>
        <v/>
      </c>
    </row>
    <row r="1682">
      <c r="A1682" t="n">
        <v>2011</v>
      </c>
      <c r="B1682" t="n">
        <v>11</v>
      </c>
      <c r="C1682" s="18" t="n">
        <v>0.0177</v>
      </c>
      <c r="D1682" s="19">
        <f>1+C1682</f>
        <v/>
      </c>
    </row>
    <row r="1683">
      <c r="A1683" t="n">
        <v>2011</v>
      </c>
      <c r="B1683" t="n">
        <v>12</v>
      </c>
      <c r="C1683" s="18" t="n">
        <v>0.015576</v>
      </c>
      <c r="D1683" s="19">
        <f>1+C1683</f>
        <v/>
      </c>
    </row>
    <row r="1684">
      <c r="A1684" t="n">
        <v>2012</v>
      </c>
      <c r="B1684" t="n">
        <v>1</v>
      </c>
      <c r="C1684" s="18" t="n">
        <v>0.047846</v>
      </c>
      <c r="D1684" s="19">
        <f>1+C1684</f>
        <v/>
      </c>
    </row>
    <row r="1685">
      <c r="A1685" t="n">
        <v>2012</v>
      </c>
      <c r="B1685" t="n">
        <v>2</v>
      </c>
      <c r="C1685" s="18" t="n">
        <v>0.041646</v>
      </c>
      <c r="D1685" s="19">
        <f>1+C1685</f>
        <v/>
      </c>
    </row>
    <row r="1686">
      <c r="A1686" t="n">
        <v>2012</v>
      </c>
      <c r="B1686" t="n">
        <v>3</v>
      </c>
      <c r="C1686" s="18" t="n">
        <v>0.028857</v>
      </c>
      <c r="D1686" s="19">
        <f>1+C1686</f>
        <v/>
      </c>
    </row>
    <row r="1687">
      <c r="A1687" t="n">
        <v>2012</v>
      </c>
      <c r="B1687" t="n">
        <v>4</v>
      </c>
      <c r="C1687" s="18" t="n">
        <v>-0.000363</v>
      </c>
      <c r="D1687" s="19">
        <f>1+C1687</f>
        <v/>
      </c>
    </row>
    <row r="1688">
      <c r="A1688" t="n">
        <v>2012</v>
      </c>
      <c r="B1688" t="n">
        <v>5</v>
      </c>
      <c r="C1688" s="18" t="n">
        <v>-0.03089</v>
      </c>
      <c r="D1688" s="19">
        <f>1+C1688</f>
        <v/>
      </c>
    </row>
    <row r="1689">
      <c r="A1689" t="n">
        <v>2012</v>
      </c>
      <c r="B1689" t="n">
        <v>6</v>
      </c>
      <c r="C1689" s="18" t="n">
        <v>-0.011504</v>
      </c>
      <c r="D1689" s="19">
        <f>1+C1689</f>
        <v/>
      </c>
    </row>
    <row r="1690">
      <c r="A1690" t="n">
        <v>2012</v>
      </c>
      <c r="B1690" t="n">
        <v>7</v>
      </c>
      <c r="C1690" s="18" t="n">
        <v>0.029238</v>
      </c>
      <c r="D1690" s="19">
        <f>1+C1690</f>
        <v/>
      </c>
    </row>
    <row r="1691">
      <c r="A1691" t="n">
        <v>2012</v>
      </c>
      <c r="B1691" t="n">
        <v>8</v>
      </c>
      <c r="C1691" s="18" t="n">
        <v>0.033903</v>
      </c>
      <c r="D1691" s="19">
        <f>1+C1691</f>
        <v/>
      </c>
    </row>
    <row r="1692">
      <c r="A1692" t="n">
        <v>2012</v>
      </c>
      <c r="B1692" t="n">
        <v>9</v>
      </c>
      <c r="C1692" s="18" t="n">
        <v>0.030237</v>
      </c>
      <c r="D1692" s="19">
        <f>1+C1692</f>
        <v/>
      </c>
    </row>
    <row r="1693">
      <c r="A1693" t="n">
        <v>2012</v>
      </c>
      <c r="B1693" t="n">
        <v>10</v>
      </c>
      <c r="C1693" s="18" t="n">
        <v>-0.002139</v>
      </c>
      <c r="D1693" s="19">
        <f>1+C1693</f>
        <v/>
      </c>
    </row>
    <row r="1694">
      <c r="A1694" t="n">
        <v>2012</v>
      </c>
      <c r="B1694" t="n">
        <v>11</v>
      </c>
      <c r="C1694" s="18" t="n">
        <v>-0.028343</v>
      </c>
      <c r="D1694" s="19">
        <f>1+C1694</f>
        <v/>
      </c>
    </row>
    <row r="1695">
      <c r="A1695" t="n">
        <v>2012</v>
      </c>
      <c r="B1695" t="n">
        <v>12</v>
      </c>
      <c r="C1695" s="18" t="n">
        <v>0.021788</v>
      </c>
      <c r="D1695" s="19">
        <f>1+C1695</f>
        <v/>
      </c>
    </row>
    <row r="1696">
      <c r="A1696" t="n">
        <v>2013</v>
      </c>
      <c r="B1696" t="n">
        <v>1</v>
      </c>
      <c r="C1696" s="18" t="n">
        <v>0.042704</v>
      </c>
      <c r="D1696" s="19">
        <f>1+C1696</f>
        <v/>
      </c>
    </row>
    <row r="1697">
      <c r="A1697" t="n">
        <v>2013</v>
      </c>
      <c r="B1697" t="n">
        <v>2</v>
      </c>
      <c r="C1697" s="18" t="n">
        <v>0.023346</v>
      </c>
      <c r="D1697" s="19">
        <f>1+C1697</f>
        <v/>
      </c>
    </row>
    <row r="1698">
      <c r="A1698" t="n">
        <v>2013</v>
      </c>
      <c r="B1698" t="n">
        <v>3</v>
      </c>
      <c r="C1698" s="18" t="n">
        <v>0.02724</v>
      </c>
      <c r="D1698" s="19">
        <f>1+C1698</f>
        <v/>
      </c>
    </row>
    <row r="1699">
      <c r="A1699" t="n">
        <v>2013</v>
      </c>
      <c r="B1699" t="n">
        <v>4</v>
      </c>
      <c r="C1699" s="18" t="n">
        <v>0.014559</v>
      </c>
      <c r="D1699" s="19">
        <f>1+C1699</f>
        <v/>
      </c>
    </row>
    <row r="1700">
      <c r="A1700" t="n">
        <v>2013</v>
      </c>
      <c r="B1700" t="n">
        <v>5</v>
      </c>
      <c r="C1700" s="18" t="n">
        <v>0.045763</v>
      </c>
      <c r="D1700" s="19">
        <f>1+C1700</f>
        <v/>
      </c>
    </row>
    <row r="1701">
      <c r="A1701" t="n">
        <v>2013</v>
      </c>
      <c r="B1701" t="n">
        <v>6</v>
      </c>
      <c r="C1701" s="18" t="n">
        <v>-0.011158</v>
      </c>
      <c r="D1701" s="19">
        <f>1+C1701</f>
        <v/>
      </c>
    </row>
    <row r="1702">
      <c r="A1702" t="n">
        <v>2013</v>
      </c>
      <c r="B1702" t="n">
        <v>7</v>
      </c>
      <c r="C1702" s="18" t="n">
        <v>0.032564</v>
      </c>
      <c r="D1702" s="19">
        <f>1+C1702</f>
        <v/>
      </c>
    </row>
    <row r="1703">
      <c r="A1703" t="n">
        <v>2013</v>
      </c>
      <c r="B1703" t="n">
        <v>8</v>
      </c>
      <c r="C1703" s="18" t="n">
        <v>0.002544</v>
      </c>
      <c r="D1703" s="19">
        <f>1+C1703</f>
        <v/>
      </c>
    </row>
    <row r="1704">
      <c r="A1704" t="n">
        <v>2013</v>
      </c>
      <c r="B1704" t="n">
        <v>9</v>
      </c>
      <c r="C1704" s="18" t="n">
        <v>0.011943</v>
      </c>
      <c r="D1704" s="19">
        <f>1+C1704</f>
        <v/>
      </c>
    </row>
    <row r="1705">
      <c r="A1705" t="n">
        <v>2013</v>
      </c>
      <c r="B1705" t="n">
        <v>10</v>
      </c>
      <c r="C1705" s="18" t="n">
        <v>0.021185</v>
      </c>
      <c r="D1705" s="19">
        <f>1+C1705</f>
        <v/>
      </c>
    </row>
    <row r="1706">
      <c r="A1706" t="n">
        <v>2013</v>
      </c>
      <c r="B1706" t="n">
        <v>11</v>
      </c>
      <c r="C1706" s="18" t="n">
        <v>0.038609</v>
      </c>
      <c r="D1706" s="19">
        <f>1+C1706</f>
        <v/>
      </c>
    </row>
    <row r="1707">
      <c r="A1707" t="n">
        <v>2013</v>
      </c>
      <c r="B1707" t="n">
        <v>12</v>
      </c>
      <c r="C1707" s="18" t="n">
        <v>0.015226</v>
      </c>
      <c r="D1707" s="19">
        <f>1+C1707</f>
        <v/>
      </c>
    </row>
    <row r="1708">
      <c r="A1708" t="n">
        <v>2014</v>
      </c>
      <c r="B1708" t="n">
        <v>1</v>
      </c>
      <c r="C1708" s="18" t="n">
        <v>0.009697000000000001</v>
      </c>
      <c r="D1708" s="19">
        <f>1+C1708</f>
        <v/>
      </c>
    </row>
    <row r="1709">
      <c r="A1709" t="n">
        <v>2014</v>
      </c>
      <c r="B1709" t="n">
        <v>2</v>
      </c>
      <c r="C1709" s="18" t="n">
        <v>-0.001281</v>
      </c>
      <c r="D1709" s="19">
        <f>1+C1709</f>
        <v/>
      </c>
    </row>
    <row r="1710">
      <c r="A1710" t="n">
        <v>2014</v>
      </c>
      <c r="B1710" t="n">
        <v>3</v>
      </c>
      <c r="C1710" s="18" t="n">
        <v>0.027242</v>
      </c>
      <c r="D1710" s="19">
        <f>1+C1710</f>
        <v/>
      </c>
    </row>
    <row r="1711">
      <c r="A1711" t="n">
        <v>2014</v>
      </c>
      <c r="B1711" t="n">
        <v>4</v>
      </c>
      <c r="C1711" s="18" t="n">
        <v>0.002034</v>
      </c>
      <c r="D1711" s="19">
        <f>1+C1711</f>
        <v/>
      </c>
    </row>
    <row r="1712">
      <c r="A1712" t="n">
        <v>2014</v>
      </c>
      <c r="B1712" t="n">
        <v>5</v>
      </c>
      <c r="C1712" s="18" t="n">
        <v>0.015337</v>
      </c>
      <c r="D1712" s="19">
        <f>1+C1712</f>
        <v/>
      </c>
    </row>
    <row r="1713">
      <c r="A1713" t="n">
        <v>2014</v>
      </c>
      <c r="B1713" t="n">
        <v>6</v>
      </c>
      <c r="C1713" s="18" t="n">
        <v>0.03198</v>
      </c>
      <c r="D1713" s="19">
        <f>1+C1713</f>
        <v/>
      </c>
    </row>
    <row r="1714">
      <c r="A1714" t="n">
        <v>2014</v>
      </c>
      <c r="B1714" t="n">
        <v>7</v>
      </c>
      <c r="C1714" s="18" t="n">
        <v>0.014974</v>
      </c>
      <c r="D1714" s="19">
        <f>1+C1714</f>
        <v/>
      </c>
    </row>
    <row r="1715">
      <c r="A1715" t="n">
        <v>2014</v>
      </c>
      <c r="B1715" t="n">
        <v>8</v>
      </c>
      <c r="C1715" s="18" t="n">
        <v>-0.004254</v>
      </c>
      <c r="D1715" s="19">
        <f>1+C1715</f>
        <v/>
      </c>
    </row>
    <row r="1716">
      <c r="A1716" t="n">
        <v>2014</v>
      </c>
      <c r="B1716" t="n">
        <v>9</v>
      </c>
      <c r="C1716" s="18" t="n">
        <v>0.017796</v>
      </c>
      <c r="D1716" s="19">
        <f>1+C1716</f>
        <v/>
      </c>
    </row>
    <row r="1717">
      <c r="A1717" t="n">
        <v>2014</v>
      </c>
      <c r="B1717" t="n">
        <v>10</v>
      </c>
      <c r="C1717" s="18" t="n">
        <v>-0.026453</v>
      </c>
      <c r="D1717" s="19">
        <f>1+C1717</f>
        <v/>
      </c>
    </row>
    <row r="1718">
      <c r="A1718" t="n">
        <v>2014</v>
      </c>
      <c r="B1718" t="n">
        <v>11</v>
      </c>
      <c r="C1718" s="18" t="n">
        <v>0.05707</v>
      </c>
      <c r="D1718" s="19">
        <f>1+C1718</f>
        <v/>
      </c>
    </row>
    <row r="1719">
      <c r="A1719" t="n">
        <v>2014</v>
      </c>
      <c r="B1719" t="n">
        <v>12</v>
      </c>
      <c r="C1719" s="18" t="n">
        <v>0.006352</v>
      </c>
      <c r="D1719" s="19">
        <f>1+C1719</f>
        <v/>
      </c>
    </row>
    <row r="1720">
      <c r="A1720" t="n">
        <v>2015</v>
      </c>
      <c r="B1720" t="n">
        <v>1</v>
      </c>
      <c r="C1720" s="18" t="n">
        <v>-0.011082</v>
      </c>
      <c r="D1720" s="19">
        <f>1+C1720</f>
        <v/>
      </c>
    </row>
    <row r="1721">
      <c r="A1721" t="n">
        <v>2015</v>
      </c>
      <c r="B1721" t="n">
        <v>2</v>
      </c>
      <c r="C1721" s="18" t="n">
        <v>0.028293</v>
      </c>
      <c r="D1721" s="19">
        <f>1+C1721</f>
        <v/>
      </c>
    </row>
    <row r="1722">
      <c r="A1722" t="n">
        <v>2015</v>
      </c>
      <c r="B1722" t="n">
        <v>3</v>
      </c>
      <c r="C1722" s="18" t="n">
        <v>0.000572</v>
      </c>
      <c r="D1722" s="19">
        <f>1+C1722</f>
        <v/>
      </c>
    </row>
    <row r="1723">
      <c r="A1723" t="n">
        <v>2015</v>
      </c>
      <c r="B1723" t="n">
        <v>4</v>
      </c>
      <c r="C1723" s="18" t="n">
        <v>0.008796999999999999</v>
      </c>
      <c r="D1723" s="19">
        <f>1+C1723</f>
        <v/>
      </c>
    </row>
    <row r="1724">
      <c r="A1724" t="n">
        <v>2015</v>
      </c>
      <c r="B1724" t="n">
        <v>5</v>
      </c>
      <c r="C1724" s="18" t="n">
        <v>0.009801000000000001</v>
      </c>
      <c r="D1724" s="19">
        <f>1+C1724</f>
        <v/>
      </c>
    </row>
    <row r="1725">
      <c r="A1725" t="n">
        <v>2015</v>
      </c>
      <c r="B1725" t="n">
        <v>6</v>
      </c>
      <c r="C1725" s="18" t="n">
        <v>-0.004343</v>
      </c>
      <c r="D1725" s="19">
        <f>1+C1725</f>
        <v/>
      </c>
    </row>
    <row r="1726">
      <c r="A1726" t="n">
        <v>2015</v>
      </c>
      <c r="B1726" t="n">
        <v>7</v>
      </c>
      <c r="C1726" s="18" t="n">
        <v>-0.000786</v>
      </c>
      <c r="D1726" s="19">
        <f>1+C1726</f>
        <v/>
      </c>
    </row>
    <row r="1727">
      <c r="A1727" t="n">
        <v>2015</v>
      </c>
      <c r="B1727" t="n">
        <v>8</v>
      </c>
      <c r="C1727" s="18" t="n">
        <v>-0.024234</v>
      </c>
      <c r="D1727" s="19">
        <f>1+C1727</f>
        <v/>
      </c>
    </row>
    <row r="1728">
      <c r="A1728" t="n">
        <v>2015</v>
      </c>
      <c r="B1728" t="n">
        <v>9</v>
      </c>
      <c r="C1728" s="18" t="n">
        <v>-0.04506</v>
      </c>
      <c r="D1728" s="19">
        <f>1+C1728</f>
        <v/>
      </c>
    </row>
    <row r="1729">
      <c r="A1729" t="n">
        <v>2015</v>
      </c>
      <c r="B1729" t="n">
        <v>10</v>
      </c>
      <c r="C1729" s="18" t="n">
        <v>0.043184</v>
      </c>
      <c r="D1729" s="19">
        <f>1+C1729</f>
        <v/>
      </c>
    </row>
    <row r="1730">
      <c r="A1730" t="n">
        <v>2015</v>
      </c>
      <c r="B1730" t="n">
        <v>11</v>
      </c>
      <c r="C1730" s="18" t="n">
        <v>0.029337</v>
      </c>
      <c r="D1730" s="19">
        <f>1+C1730</f>
        <v/>
      </c>
    </row>
    <row r="1731">
      <c r="A1731" t="n">
        <v>2015</v>
      </c>
      <c r="B1731" t="n">
        <v>12</v>
      </c>
      <c r="C1731" s="18" t="n">
        <v>-0.011018</v>
      </c>
      <c r="D1731" s="19">
        <f>1+C1731</f>
        <v/>
      </c>
    </row>
    <row r="1732">
      <c r="A1732" t="n">
        <v>2016</v>
      </c>
      <c r="B1732" t="n">
        <v>1</v>
      </c>
      <c r="C1732" s="18" t="n">
        <v>-0.06419</v>
      </c>
      <c r="D1732" s="19">
        <f>1+C1732</f>
        <v/>
      </c>
    </row>
    <row r="1733">
      <c r="A1733" t="n">
        <v>2016</v>
      </c>
      <c r="B1733" t="n">
        <v>2</v>
      </c>
      <c r="C1733" s="18" t="n">
        <v>-0.005492</v>
      </c>
      <c r="D1733" s="19">
        <f>1+C1733</f>
        <v/>
      </c>
    </row>
    <row r="1734">
      <c r="A1734" t="n">
        <v>2016</v>
      </c>
      <c r="B1734" t="n">
        <v>3</v>
      </c>
      <c r="C1734" s="18" t="n">
        <v>0.063634</v>
      </c>
      <c r="D1734" s="19">
        <f>1+C1734</f>
        <v/>
      </c>
    </row>
    <row r="1735">
      <c r="A1735" t="n">
        <v>2016</v>
      </c>
      <c r="B1735" t="n">
        <v>4</v>
      </c>
      <c r="C1735" s="18" t="n">
        <v>0.028321</v>
      </c>
      <c r="D1735" s="19">
        <f>1+C1735</f>
        <v/>
      </c>
    </row>
    <row r="1736">
      <c r="A1736" t="n">
        <v>2016</v>
      </c>
      <c r="B1736" t="n">
        <v>5</v>
      </c>
      <c r="C1736" s="18" t="n">
        <v>-0.003036</v>
      </c>
      <c r="D1736" s="19">
        <f>1+C1736</f>
        <v/>
      </c>
    </row>
    <row r="1737">
      <c r="A1737" t="n">
        <v>2016</v>
      </c>
      <c r="B1737" t="n">
        <v>6</v>
      </c>
      <c r="C1737" s="18" t="n">
        <v>0.010673</v>
      </c>
      <c r="D1737" s="19">
        <f>1+C1737</f>
        <v/>
      </c>
    </row>
    <row r="1738">
      <c r="A1738" t="n">
        <v>2016</v>
      </c>
      <c r="B1738" t="n">
        <v>7</v>
      </c>
      <c r="C1738" s="18" t="n">
        <v>0.032982</v>
      </c>
      <c r="D1738" s="19">
        <f>1+C1738</f>
        <v/>
      </c>
    </row>
    <row r="1739">
      <c r="A1739" t="n">
        <v>2016</v>
      </c>
      <c r="B1739" t="n">
        <v>8</v>
      </c>
      <c r="C1739" s="18" t="n">
        <v>0.012</v>
      </c>
      <c r="D1739" s="19">
        <f>1+C1739</f>
        <v/>
      </c>
    </row>
    <row r="1740">
      <c r="A1740" t="n">
        <v>2016</v>
      </c>
      <c r="B1740" t="n">
        <v>9</v>
      </c>
      <c r="C1740" s="18" t="n">
        <v>-0.004379</v>
      </c>
      <c r="D1740" s="19">
        <f>1+C1740</f>
        <v/>
      </c>
    </row>
    <row r="1741">
      <c r="A1741" t="n">
        <v>2016</v>
      </c>
      <c r="B1741" t="n">
        <v>10</v>
      </c>
      <c r="C1741" s="18" t="n">
        <v>-0.005051</v>
      </c>
      <c r="D1741" s="19">
        <f>1+C1741</f>
        <v/>
      </c>
    </row>
    <row r="1742">
      <c r="A1742" t="n">
        <v>2016</v>
      </c>
      <c r="B1742" t="n">
        <v>11</v>
      </c>
      <c r="C1742" s="18" t="n">
        <v>0.01202</v>
      </c>
      <c r="D1742" s="19">
        <f>1+C1742</f>
        <v/>
      </c>
    </row>
    <row r="1743">
      <c r="A1743" t="n">
        <v>2016</v>
      </c>
      <c r="B1743" t="n">
        <v>12</v>
      </c>
      <c r="C1743" s="18" t="n">
        <v>0.039468</v>
      </c>
      <c r="D1743" s="19">
        <f>1+C1743</f>
        <v/>
      </c>
    </row>
    <row r="1744">
      <c r="A1744" t="n">
        <v>2017</v>
      </c>
      <c r="B1744" t="n">
        <v>1</v>
      </c>
      <c r="C1744" s="18" t="n">
        <v>0.014385</v>
      </c>
      <c r="D1744" s="19">
        <f>1+C1744</f>
        <v/>
      </c>
    </row>
    <row r="1745">
      <c r="A1745" t="n">
        <v>2017</v>
      </c>
      <c r="B1745" t="n">
        <v>2</v>
      </c>
      <c r="C1745" s="18" t="n">
        <v>0.025773</v>
      </c>
      <c r="D1745" s="19">
        <f>1+C1745</f>
        <v/>
      </c>
    </row>
    <row r="1746">
      <c r="A1746" t="n">
        <v>2017</v>
      </c>
      <c r="B1746" t="n">
        <v>3</v>
      </c>
      <c r="C1746" s="18" t="n">
        <v>0.017501</v>
      </c>
      <c r="D1746" s="19">
        <f>1+C1746</f>
        <v/>
      </c>
    </row>
    <row r="1747">
      <c r="A1747" t="n">
        <v>2017</v>
      </c>
      <c r="B1747" t="n">
        <v>4</v>
      </c>
      <c r="C1747" s="18" t="n">
        <v>-0.00153</v>
      </c>
      <c r="D1747" s="19">
        <f>1+C1747</f>
        <v/>
      </c>
    </row>
    <row r="1748">
      <c r="A1748" t="n">
        <v>2017</v>
      </c>
      <c r="B1748" t="n">
        <v>5</v>
      </c>
      <c r="C1748" s="18" t="n">
        <v>0.016934</v>
      </c>
      <c r="D1748" s="19">
        <f>1+C1748</f>
        <v/>
      </c>
    </row>
    <row r="1749">
      <c r="A1749" t="n">
        <v>2017</v>
      </c>
      <c r="B1749" t="n">
        <v>6</v>
      </c>
      <c r="C1749" s="18" t="n">
        <v>0.017774</v>
      </c>
      <c r="D1749" s="19">
        <f>1+C1749</f>
        <v/>
      </c>
    </row>
    <row r="1750">
      <c r="A1750" t="n">
        <v>2017</v>
      </c>
      <c r="B1750" t="n">
        <v>7</v>
      </c>
      <c r="C1750" s="18" t="n">
        <v>0.009889999999999999</v>
      </c>
      <c r="D1750" s="19">
        <f>1+C1750</f>
        <v/>
      </c>
    </row>
    <row r="1751">
      <c r="A1751" t="n">
        <v>2017</v>
      </c>
      <c r="B1751" t="n">
        <v>8</v>
      </c>
      <c r="C1751" s="18" t="n">
        <v>0.002489</v>
      </c>
      <c r="D1751" s="19">
        <f>1+C1751</f>
        <v/>
      </c>
    </row>
    <row r="1752">
      <c r="A1752" t="n">
        <v>2017</v>
      </c>
      <c r="B1752" t="n">
        <v>9</v>
      </c>
      <c r="C1752" s="18" t="n">
        <v>0.016543</v>
      </c>
      <c r="D1752" s="19">
        <f>1+C1752</f>
        <v/>
      </c>
    </row>
    <row r="1753">
      <c r="A1753" t="n">
        <v>2017</v>
      </c>
      <c r="B1753" t="n">
        <v>10</v>
      </c>
      <c r="C1753" s="18" t="n">
        <v>0.027356</v>
      </c>
      <c r="D1753" s="19">
        <f>1+C1753</f>
        <v/>
      </c>
    </row>
    <row r="1754">
      <c r="A1754" t="n">
        <v>2017</v>
      </c>
      <c r="B1754" t="n">
        <v>11</v>
      </c>
      <c r="C1754" s="18" t="n">
        <v>0.015904</v>
      </c>
      <c r="D1754" s="19">
        <f>1+C1754</f>
        <v/>
      </c>
    </row>
    <row r="1755">
      <c r="A1755" t="n">
        <v>2017</v>
      </c>
      <c r="B1755" t="n">
        <v>12</v>
      </c>
      <c r="C1755" s="18" t="n">
        <v>0.028843</v>
      </c>
      <c r="D1755" s="19">
        <f>1+C1755</f>
        <v/>
      </c>
    </row>
    <row r="1756">
      <c r="A1756" t="n">
        <v>2018</v>
      </c>
      <c r="B1756" t="n">
        <v>1</v>
      </c>
      <c r="C1756" s="18" t="n">
        <v>0.04863</v>
      </c>
      <c r="D1756" s="19">
        <f>1+C1756</f>
        <v/>
      </c>
    </row>
    <row r="1757">
      <c r="A1757" t="n">
        <v>2018</v>
      </c>
      <c r="B1757" t="n">
        <v>2</v>
      </c>
      <c r="C1757" s="18" t="n">
        <v>-0.028856</v>
      </c>
      <c r="D1757" s="19">
        <f>1+C1757</f>
        <v/>
      </c>
    </row>
    <row r="1758">
      <c r="A1758" t="n">
        <v>2018</v>
      </c>
      <c r="B1758" t="n">
        <v>3</v>
      </c>
      <c r="C1758" s="18" t="n">
        <v>0.000657</v>
      </c>
      <c r="D1758" s="19">
        <f>1+C1758</f>
        <v/>
      </c>
    </row>
    <row r="1759">
      <c r="A1759" t="n">
        <v>2018</v>
      </c>
      <c r="B1759" t="n">
        <v>4</v>
      </c>
      <c r="C1759" s="18" t="n">
        <v>-0.01663</v>
      </c>
      <c r="D1759" s="19">
        <f>1+C1759</f>
        <v/>
      </c>
    </row>
    <row r="1760">
      <c r="A1760" t="n">
        <v>2018</v>
      </c>
      <c r="B1760" t="n">
        <v>5</v>
      </c>
      <c r="C1760" s="18" t="n">
        <v>0.019627</v>
      </c>
      <c r="D1760" s="19">
        <f>1+C1760</f>
        <v/>
      </c>
    </row>
    <row r="1761">
      <c r="A1761" t="n">
        <v>2018</v>
      </c>
      <c r="B1761" t="n">
        <v>6</v>
      </c>
      <c r="C1761" s="18" t="n">
        <v>0.02114</v>
      </c>
      <c r="D1761" s="19">
        <f>1+C1761</f>
        <v/>
      </c>
    </row>
    <row r="1762">
      <c r="A1762" t="n">
        <v>2018</v>
      </c>
      <c r="B1762" t="n">
        <v>7</v>
      </c>
      <c r="C1762" s="18" t="n">
        <v>0.015821</v>
      </c>
      <c r="D1762" s="19">
        <f>1+C1762</f>
        <v/>
      </c>
    </row>
    <row r="1763">
      <c r="A1763" t="n">
        <v>2018</v>
      </c>
      <c r="B1763" t="n">
        <v>8</v>
      </c>
      <c r="C1763" s="18" t="n">
        <v>0.024521</v>
      </c>
      <c r="D1763" s="19">
        <f>1+C1763</f>
        <v/>
      </c>
    </row>
    <row r="1764">
      <c r="A1764" t="n">
        <v>2018</v>
      </c>
      <c r="B1764" t="n">
        <v>9</v>
      </c>
      <c r="C1764" s="18" t="n">
        <v>0.016811</v>
      </c>
      <c r="D1764" s="19">
        <f>1+C1764</f>
        <v/>
      </c>
    </row>
    <row r="1765">
      <c r="A1765" t="n">
        <v>2018</v>
      </c>
      <c r="B1765" t="n">
        <v>10</v>
      </c>
      <c r="C1765" s="18" t="n">
        <v>-0.038476</v>
      </c>
      <c r="D1765" s="19">
        <f>1+C1765</f>
        <v/>
      </c>
    </row>
    <row r="1766">
      <c r="A1766" t="n">
        <v>2018</v>
      </c>
      <c r="B1766" t="n">
        <v>11</v>
      </c>
      <c r="C1766" s="18" t="n">
        <v>-0.020747</v>
      </c>
      <c r="D1766" s="19">
        <f>1+C1766</f>
        <v/>
      </c>
    </row>
    <row r="1767">
      <c r="A1767" t="n">
        <v>2018</v>
      </c>
      <c r="B1767" t="n">
        <v>12</v>
      </c>
      <c r="C1767" s="18" t="n">
        <v>-0.055611</v>
      </c>
      <c r="D1767" s="19">
        <f>1+C1767</f>
        <v/>
      </c>
    </row>
    <row r="1768">
      <c r="A1768" t="n">
        <v>2019</v>
      </c>
      <c r="B1768" t="n">
        <v>1</v>
      </c>
      <c r="C1768" s="18" t="n">
        <v>0.017369</v>
      </c>
      <c r="D1768" s="19">
        <f>1+C1768</f>
        <v/>
      </c>
    </row>
    <row r="1769">
      <c r="A1769" t="n">
        <v>2019</v>
      </c>
      <c r="B1769" t="n">
        <v>2</v>
      </c>
      <c r="C1769" s="18" t="n">
        <v>0.058302</v>
      </c>
      <c r="D1769" s="19">
        <f>1+C1769</f>
        <v/>
      </c>
    </row>
    <row r="1770">
      <c r="A1770" t="n">
        <v>2019</v>
      </c>
      <c r="B1770" t="n">
        <v>3</v>
      </c>
      <c r="C1770" s="18" t="n">
        <v>0.019492</v>
      </c>
      <c r="D1770" s="19">
        <f>1+C1770</f>
        <v/>
      </c>
    </row>
    <row r="1771">
      <c r="A1771" t="n">
        <v>2019</v>
      </c>
      <c r="B1771" t="n">
        <v>4</v>
      </c>
      <c r="C1771" s="18" t="n">
        <v>0.037243</v>
      </c>
      <c r="D1771" s="19">
        <f>1+C1771</f>
        <v/>
      </c>
    </row>
    <row r="1772">
      <c r="A1772" t="n">
        <v>2019</v>
      </c>
      <c r="B1772" t="n">
        <v>5</v>
      </c>
      <c r="C1772" s="18" t="n">
        <v>-0.015307</v>
      </c>
      <c r="D1772" s="19">
        <f>1+C1772</f>
        <v/>
      </c>
    </row>
    <row r="1773">
      <c r="A1773" t="n">
        <v>2019</v>
      </c>
      <c r="B1773" t="n">
        <v>6</v>
      </c>
      <c r="C1773" s="18" t="n">
        <v>0.014059</v>
      </c>
      <c r="D1773" s="19">
        <f>1+C1773</f>
        <v/>
      </c>
    </row>
    <row r="1774">
      <c r="A1774" t="n">
        <v>2019</v>
      </c>
      <c r="B1774" t="n">
        <v>7</v>
      </c>
      <c r="C1774" s="18" t="n">
        <v>0.038284</v>
      </c>
      <c r="D1774" s="19">
        <f>1+C1774</f>
        <v/>
      </c>
    </row>
    <row r="1775">
      <c r="A1775" t="n">
        <v>2019</v>
      </c>
      <c r="B1775" t="n">
        <v>8</v>
      </c>
      <c r="C1775" s="18" t="n">
        <v>-0.031334</v>
      </c>
      <c r="D1775" s="19">
        <f>1+C1775</f>
        <v/>
      </c>
    </row>
    <row r="1776">
      <c r="A1776" t="n">
        <v>2019</v>
      </c>
      <c r="B1776" t="n">
        <v>9</v>
      </c>
      <c r="C1776" s="18" t="n">
        <v>0.030863</v>
      </c>
      <c r="D1776" s="19">
        <f>1+C1776</f>
        <v/>
      </c>
    </row>
    <row r="1777">
      <c r="A1777" t="n">
        <v>2019</v>
      </c>
      <c r="B1777" t="n">
        <v>10</v>
      </c>
      <c r="C1777" s="18" t="n">
        <v>0.000108</v>
      </c>
      <c r="D1777" s="19">
        <f>1+C1777</f>
        <v/>
      </c>
    </row>
    <row r="1778">
      <c r="A1778" t="n">
        <v>2019</v>
      </c>
      <c r="B1778" t="n">
        <v>11</v>
      </c>
      <c r="C1778" s="18" t="n">
        <v>0.044346</v>
      </c>
      <c r="D1778" s="19">
        <f>1+C1778</f>
        <v/>
      </c>
    </row>
    <row r="1779">
      <c r="A1779" t="n">
        <v>2019</v>
      </c>
      <c r="B1779" t="n">
        <v>12</v>
      </c>
      <c r="C1779" s="18" t="n">
        <v>0.024702</v>
      </c>
      <c r="D1779" s="19">
        <f>1+C1779</f>
        <v/>
      </c>
    </row>
    <row r="1780">
      <c r="A1780" t="n">
        <v>2020</v>
      </c>
      <c r="B1780" t="n">
        <v>1</v>
      </c>
      <c r="C1780" s="18" t="n">
        <v>0.033476</v>
      </c>
      <c r="D1780" s="19">
        <f>1+C1780</f>
        <v/>
      </c>
    </row>
    <row r="1781">
      <c r="A1781" t="n">
        <v>2020</v>
      </c>
      <c r="B1781" t="n">
        <v>2</v>
      </c>
      <c r="C1781" s="18" t="n">
        <v>0.001232</v>
      </c>
      <c r="D1781" s="19">
        <f>1+C1781</f>
        <v/>
      </c>
    </row>
    <row r="1782">
      <c r="A1782" t="n">
        <v>2020</v>
      </c>
      <c r="B1782" t="n">
        <v>3</v>
      </c>
      <c r="C1782" s="18" t="n">
        <v>-0.189166</v>
      </c>
      <c r="D1782" s="19">
        <f>1+C1782</f>
        <v/>
      </c>
    </row>
    <row r="1783">
      <c r="A1783" t="n">
        <v>2020</v>
      </c>
      <c r="B1783" t="n">
        <v>4</v>
      </c>
      <c r="C1783" s="18" t="n">
        <v>0.043187</v>
      </c>
      <c r="D1783" s="19">
        <f>1+C1783</f>
        <v/>
      </c>
    </row>
    <row r="1784">
      <c r="A1784" t="n">
        <v>2020</v>
      </c>
      <c r="B1784" t="n">
        <v>5</v>
      </c>
      <c r="C1784" s="18" t="n">
        <v>0.058875</v>
      </c>
      <c r="D1784" s="19">
        <f>1+C1784</f>
        <v/>
      </c>
    </row>
    <row r="1785">
      <c r="A1785" t="n">
        <v>2020</v>
      </c>
      <c r="B1785" t="n">
        <v>6</v>
      </c>
      <c r="C1785" s="18" t="n">
        <v>0.065084</v>
      </c>
      <c r="D1785" s="19">
        <f>1+C1785</f>
        <v/>
      </c>
    </row>
    <row r="1786">
      <c r="A1786" t="n">
        <v>2020</v>
      </c>
      <c r="B1786" t="n">
        <v>7</v>
      </c>
      <c r="C1786" s="18" t="n">
        <v>0.034757</v>
      </c>
      <c r="D1786" s="19">
        <f>1+C1786</f>
        <v/>
      </c>
    </row>
    <row r="1787">
      <c r="A1787" t="n">
        <v>2020</v>
      </c>
      <c r="B1787" t="n">
        <v>8</v>
      </c>
      <c r="C1787" s="18" t="n">
        <v>0.058928</v>
      </c>
      <c r="D1787" s="19">
        <f>1+C1787</f>
        <v/>
      </c>
    </row>
    <row r="1788">
      <c r="A1788" t="n">
        <v>2020</v>
      </c>
      <c r="B1788" t="n">
        <v>9</v>
      </c>
      <c r="C1788" s="18" t="n">
        <v>-0.006277</v>
      </c>
      <c r="D1788" s="19">
        <f>1+C1788</f>
        <v/>
      </c>
    </row>
    <row r="1789">
      <c r="A1789" t="n">
        <v>2020</v>
      </c>
      <c r="B1789" t="n">
        <v>10</v>
      </c>
      <c r="C1789" s="18" t="n">
        <v>0.017255</v>
      </c>
      <c r="D1789" s="19">
        <f>1+C1789</f>
        <v/>
      </c>
    </row>
    <row r="1790">
      <c r="A1790" t="n">
        <v>2020</v>
      </c>
      <c r="B1790" t="n">
        <v>11</v>
      </c>
      <c r="C1790" s="18" t="n">
        <v>0.039537</v>
      </c>
      <c r="D1790" s="19">
        <f>1+C1790</f>
        <v/>
      </c>
    </row>
    <row r="1791">
      <c r="A1791" t="n">
        <v>2020</v>
      </c>
      <c r="B1791" t="n">
        <v>12</v>
      </c>
      <c r="C1791" s="18" t="n">
        <v>0.042596</v>
      </c>
      <c r="D1791" s="19">
        <f>1+C1791</f>
        <v/>
      </c>
    </row>
    <row r="1792">
      <c r="A1792" t="n">
        <v>2021</v>
      </c>
      <c r="B1792" t="n">
        <v>1</v>
      </c>
      <c r="C1792" s="18" t="n">
        <v>0.027948</v>
      </c>
      <c r="D1792" s="19">
        <f>1+C1792</f>
        <v/>
      </c>
    </row>
    <row r="1793">
      <c r="A1793" t="n">
        <v>2021</v>
      </c>
      <c r="B1793" t="n">
        <v>2</v>
      </c>
      <c r="C1793" s="18" t="n">
        <v>0.024911</v>
      </c>
      <c r="D1793" s="19">
        <f>1+C1793</f>
        <v/>
      </c>
    </row>
    <row r="1794">
      <c r="A1794" t="n">
        <v>2021</v>
      </c>
      <c r="B1794" t="n">
        <v>3</v>
      </c>
      <c r="C1794" s="18" t="n">
        <v>0.008208999999999999</v>
      </c>
      <c r="D1794" s="19">
        <f>1+C1794</f>
        <v/>
      </c>
    </row>
    <row r="1795">
      <c r="A1795" t="n">
        <v>2021</v>
      </c>
      <c r="B1795" t="n">
        <v>4</v>
      </c>
      <c r="C1795" s="18" t="n">
        <v>0.060217</v>
      </c>
      <c r="D1795" s="19">
        <f>1+C1795</f>
        <v/>
      </c>
    </row>
    <row r="1796">
      <c r="A1796" t="n">
        <v>2021</v>
      </c>
      <c r="B1796" t="n">
        <v>5</v>
      </c>
      <c r="C1796" s="18" t="n">
        <v>0.007604</v>
      </c>
      <c r="D1796" s="19">
        <f>1+C1796</f>
        <v/>
      </c>
    </row>
    <row r="1797">
      <c r="A1797" t="n">
        <v>2021</v>
      </c>
      <c r="B1797" t="n">
        <v>6</v>
      </c>
      <c r="C1797" s="18" t="n">
        <v>0.018106</v>
      </c>
      <c r="D1797" s="19">
        <f>1+C1797</f>
        <v/>
      </c>
    </row>
    <row r="1798">
      <c r="A1798" t="n">
        <v>2021</v>
      </c>
      <c r="B1798" t="n">
        <v>7</v>
      </c>
      <c r="C1798" s="18" t="n">
        <v>0.030691</v>
      </c>
      <c r="D1798" s="19">
        <f>1+C1798</f>
        <v/>
      </c>
    </row>
    <row r="1799">
      <c r="A1799" t="n">
        <v>2021</v>
      </c>
      <c r="B1799" t="n">
        <v>8</v>
      </c>
      <c r="C1799" s="18" t="n">
        <v>0.02186</v>
      </c>
      <c r="D1799" s="19">
        <f>1+C1799</f>
        <v/>
      </c>
    </row>
    <row r="1800">
      <c r="A1800" t="n">
        <v>2021</v>
      </c>
      <c r="B1800" t="n">
        <v>9</v>
      </c>
      <c r="C1800" s="18" t="n">
        <v>-0.000836</v>
      </c>
      <c r="D1800" s="19">
        <f>1+C1800</f>
        <v/>
      </c>
    </row>
    <row r="1801">
      <c r="A1801" t="n">
        <v>2021</v>
      </c>
      <c r="B1801" t="n">
        <v>10</v>
      </c>
      <c r="C1801" s="18" t="n">
        <v>0.004529</v>
      </c>
      <c r="D1801" s="19">
        <f>1+C1801</f>
        <v/>
      </c>
    </row>
    <row r="1802">
      <c r="A1802" t="n">
        <v>2021</v>
      </c>
      <c r="B1802" t="n">
        <v>11</v>
      </c>
      <c r="C1802" s="18" t="n">
        <v>0.047455</v>
      </c>
      <c r="D1802" s="19">
        <f>1+C1802</f>
        <v/>
      </c>
    </row>
    <row r="1803">
      <c r="A1803" t="n">
        <v>2021</v>
      </c>
      <c r="B1803" t="n">
        <v>12</v>
      </c>
      <c r="C1803" s="18" t="n">
        <v>0.002661</v>
      </c>
      <c r="D1803" s="19">
        <f>1+C1803</f>
        <v/>
      </c>
    </row>
    <row r="1804">
      <c r="A1804" t="n">
        <v>2022</v>
      </c>
      <c r="B1804" t="n">
        <v>1</v>
      </c>
      <c r="C1804" s="18" t="n">
        <v>-0.02051</v>
      </c>
      <c r="D1804" s="19">
        <f>1+C1804</f>
        <v/>
      </c>
    </row>
    <row r="1805">
      <c r="A1805" t="n">
        <v>2022</v>
      </c>
      <c r="B1805" t="n">
        <v>2</v>
      </c>
      <c r="C1805" s="18" t="n">
        <v>-0.029016</v>
      </c>
      <c r="D1805" s="19">
        <f>1+C1805</f>
        <v/>
      </c>
    </row>
    <row r="1806">
      <c r="A1806" t="n">
        <v>2022</v>
      </c>
      <c r="B1806" t="n">
        <v>3</v>
      </c>
      <c r="C1806" s="18" t="n">
        <v>-0.008916</v>
      </c>
      <c r="D1806" s="19">
        <f>1+C1806</f>
        <v/>
      </c>
    </row>
    <row r="1807">
      <c r="A1807" t="n">
        <v>2022</v>
      </c>
      <c r="B1807" t="n">
        <v>4</v>
      </c>
      <c r="C1807" s="18" t="n">
        <v>0.001196</v>
      </c>
      <c r="D1807" s="19">
        <f>1+C1807</f>
        <v/>
      </c>
    </row>
    <row r="1808">
      <c r="A1808" t="n">
        <v>2022</v>
      </c>
      <c r="B1808" t="n">
        <v>5</v>
      </c>
      <c r="C1808" s="18" t="n">
        <v>-0.07871400000000001</v>
      </c>
      <c r="D1808" s="19">
        <f>1+C1808</f>
        <v/>
      </c>
    </row>
    <row r="1809">
      <c r="A1809" t="n">
        <v>2022</v>
      </c>
      <c r="B1809" t="n">
        <v>6</v>
      </c>
      <c r="C1809" s="18" t="n">
        <v>-0.03368</v>
      </c>
      <c r="D1809" s="19">
        <f>1+C1809</f>
        <v/>
      </c>
    </row>
    <row r="1810">
      <c r="A1810" t="n">
        <v>2022</v>
      </c>
      <c r="B1810" t="n">
        <v>7</v>
      </c>
      <c r="C1810" s="18" t="n">
        <v>0.004656</v>
      </c>
      <c r="D1810" s="19">
        <f>1+C1810</f>
        <v/>
      </c>
    </row>
    <row r="1811">
      <c r="A1811" t="n">
        <v>2022</v>
      </c>
      <c r="B1811" t="n">
        <v>8</v>
      </c>
      <c r="C1811" s="18" t="n">
        <v>0.064483</v>
      </c>
      <c r="D1811" s="19">
        <f>1+C1811</f>
        <v/>
      </c>
    </row>
    <row r="1812">
      <c r="A1812" t="n">
        <v>2022</v>
      </c>
      <c r="B1812" t="n">
        <v>9</v>
      </c>
      <c r="C1812" s="18" t="n">
        <v>-0.072765</v>
      </c>
      <c r="D1812" s="19">
        <f>1+C1812</f>
        <v/>
      </c>
    </row>
    <row r="1813">
      <c r="A1813" t="n">
        <v>2022</v>
      </c>
      <c r="B1813" t="n">
        <v>10</v>
      </c>
      <c r="C1813" s="18" t="n">
        <v>-0.0309</v>
      </c>
      <c r="D1813" s="19">
        <f>1+C1813</f>
        <v/>
      </c>
    </row>
    <row r="1814">
      <c r="A1814" t="n">
        <v>2022</v>
      </c>
      <c r="B1814" t="n">
        <v>11</v>
      </c>
      <c r="C1814" s="18" t="n">
        <v>0.052863</v>
      </c>
      <c r="D1814" s="19">
        <f>1+C1814</f>
        <v/>
      </c>
    </row>
    <row r="1815">
      <c r="A1815" t="n">
        <v>2022</v>
      </c>
      <c r="B1815" t="n">
        <v>12</v>
      </c>
      <c r="C1815" s="18" t="n">
        <v>0.00012</v>
      </c>
      <c r="D1815" s="19">
        <f>1+C1815</f>
        <v/>
      </c>
    </row>
    <row r="1816">
      <c r="A1816" t="n">
        <v>2023</v>
      </c>
      <c r="B1816" t="n">
        <v>1</v>
      </c>
      <c r="C1816" s="18" t="n">
        <v>0.013774</v>
      </c>
      <c r="D1816" s="19">
        <f>1+C1816</f>
        <v/>
      </c>
    </row>
    <row r="1817">
      <c r="A1817" t="n">
        <v>2023</v>
      </c>
      <c r="B1817" t="n">
        <v>2</v>
      </c>
      <c r="C1817" s="18" t="n">
        <v>0.031479</v>
      </c>
      <c r="D1817" s="19">
        <f>1+C1817</f>
        <v/>
      </c>
    </row>
    <row r="1818">
      <c r="A1818" t="n">
        <v>2023</v>
      </c>
      <c r="B1818" t="n">
        <v>3</v>
      </c>
      <c r="C1818" s="18" t="n">
        <v>-0.025845</v>
      </c>
      <c r="D1818" s="19">
        <f>1+C1818</f>
        <v/>
      </c>
    </row>
    <row r="1819">
      <c r="A1819" t="n">
        <v>2023</v>
      </c>
      <c r="B1819" t="n">
        <v>4</v>
      </c>
      <c r="C1819" s="18" t="n">
        <v>0.039966</v>
      </c>
      <c r="D1819" s="19">
        <f>1+C1819</f>
        <v/>
      </c>
    </row>
    <row r="1820">
      <c r="A1820" t="n">
        <v>2023</v>
      </c>
      <c r="B1820" t="n">
        <v>5</v>
      </c>
      <c r="C1820" s="18" t="n">
        <v>0.00738</v>
      </c>
      <c r="D1820" s="19">
        <f>1+C1820</f>
        <v/>
      </c>
    </row>
    <row r="1821">
      <c r="A1821" t="n">
        <v>2023</v>
      </c>
      <c r="B1821" t="n">
        <v>6</v>
      </c>
      <c r="C1821" s="18" t="n">
        <v>0.049425</v>
      </c>
      <c r="D1821" s="19">
        <f>1+C1821</f>
        <v/>
      </c>
    </row>
    <row r="1822">
      <c r="A1822" t="n">
        <v>2023</v>
      </c>
      <c r="B1822" t="n">
        <v>7</v>
      </c>
      <c r="C1822" s="18" t="n">
        <v>0.038764</v>
      </c>
      <c r="D1822" s="19">
        <f>1+C1822</f>
        <v/>
      </c>
    </row>
    <row r="1823">
      <c r="A1823" t="n">
        <v>2023</v>
      </c>
      <c r="B1823" t="n">
        <v>8</v>
      </c>
      <c r="C1823" s="18" t="n">
        <v>-0.009972999999999999</v>
      </c>
      <c r="D1823" s="19">
        <f>1+C1823</f>
        <v/>
      </c>
    </row>
    <row r="1824">
      <c r="A1824" t="n">
        <v>2023</v>
      </c>
      <c r="B1824" t="n">
        <v>9</v>
      </c>
      <c r="C1824" s="18" t="n">
        <v>-0.009532000000000001</v>
      </c>
      <c r="D1824" s="19">
        <f>1+C1824</f>
        <v/>
      </c>
    </row>
    <row r="1825">
      <c r="A1825" t="n">
        <v>2023</v>
      </c>
      <c r="B1825" t="n">
        <v>10</v>
      </c>
      <c r="C1825" s="18" t="n">
        <v>-0.030367</v>
      </c>
      <c r="D1825" s="19">
        <f>1+C1825</f>
        <v/>
      </c>
    </row>
    <row r="1826">
      <c r="A1826" t="n">
        <v>2023</v>
      </c>
      <c r="B1826" t="n">
        <v>11</v>
      </c>
      <c r="C1826" s="18" t="n">
        <v>0.046024</v>
      </c>
      <c r="D1826" s="19">
        <f>1+C1826</f>
        <v/>
      </c>
    </row>
    <row r="1827">
      <c r="A1827" t="n">
        <v>2023</v>
      </c>
      <c r="B1827" t="n">
        <v>12</v>
      </c>
      <c r="C1827" s="18" t="n">
        <v>0.051759</v>
      </c>
      <c r="D1827" s="19">
        <f>1+C1827</f>
        <v/>
      </c>
    </row>
    <row r="1828">
      <c r="A1828" t="n">
        <v>2024</v>
      </c>
      <c r="B1828" t="n">
        <v>1</v>
      </c>
      <c r="C1828" s="18" t="n">
        <v>0.029121</v>
      </c>
      <c r="D1828" s="19">
        <f>1+C1828</f>
        <v/>
      </c>
    </row>
    <row r="1829">
      <c r="A1829" t="n">
        <v>2024</v>
      </c>
      <c r="B1829" t="n">
        <v>2</v>
      </c>
      <c r="C1829" s="18" t="n">
        <v>0.041996</v>
      </c>
      <c r="D1829" s="19">
        <f>1+C1829</f>
        <v/>
      </c>
    </row>
    <row r="1830">
      <c r="A1830" t="n">
        <v>2024</v>
      </c>
      <c r="B1830" t="n">
        <v>3</v>
      </c>
      <c r="C1830" s="18" t="n">
        <v>0.032824</v>
      </c>
      <c r="D1830" s="19">
        <f>1+C1830</f>
        <v/>
      </c>
    </row>
    <row r="1831">
      <c r="A1831" t="n">
        <v>2024</v>
      </c>
      <c r="B1831" t="n">
        <v>4</v>
      </c>
      <c r="C1831" s="18" t="n">
        <v>-0.010085</v>
      </c>
      <c r="D1831" s="19">
        <f>1+C1831</f>
        <v/>
      </c>
    </row>
    <row r="1832">
      <c r="A1832" t="n">
        <v>2024</v>
      </c>
      <c r="B1832" t="n">
        <v>5</v>
      </c>
      <c r="C1832" s="18" t="n">
        <v>0.025173</v>
      </c>
      <c r="D1832" s="19">
        <f>1+C1832</f>
        <v/>
      </c>
    </row>
    <row r="1833">
      <c r="A1833" t="n">
        <v>2024</v>
      </c>
      <c r="B1833" t="n">
        <v>6</v>
      </c>
      <c r="C1833" s="18" t="n">
        <v>0.035512</v>
      </c>
      <c r="D1833" s="19">
        <f>1+C1833</f>
        <v/>
      </c>
    </row>
    <row r="1834">
      <c r="A1834" t="n">
        <v>2024</v>
      </c>
      <c r="B1834" t="n">
        <v>7</v>
      </c>
      <c r="C1834" s="18" t="n">
        <v>0.023804</v>
      </c>
      <c r="D1834" s="19">
        <f>1+C1834</f>
        <v/>
      </c>
    </row>
    <row r="1835">
      <c r="A1835" t="n">
        <v>2024</v>
      </c>
      <c r="B1835" t="n">
        <v>8</v>
      </c>
      <c r="C1835" s="18" t="n">
        <v>-0.009698999999999999</v>
      </c>
      <c r="D1835" s="19">
        <f>1+C1835</f>
        <v/>
      </c>
    </row>
    <row r="1836">
      <c r="A1836" t="n">
        <v>2024</v>
      </c>
      <c r="B1836" t="n">
        <v>9</v>
      </c>
      <c r="C1836" s="18" t="n">
        <v>0.027228</v>
      </c>
      <c r="D1836" s="19">
        <f>1+C1836</f>
        <v/>
      </c>
    </row>
    <row r="1837">
      <c r="A1837" t="n">
        <v>2024</v>
      </c>
      <c r="B1837" t="n">
        <v>10</v>
      </c>
      <c r="C1837" s="18" t="n">
        <v>0.031526</v>
      </c>
      <c r="D1837" s="19">
        <f>1+C1837</f>
        <v/>
      </c>
    </row>
    <row r="1838">
      <c r="A1838" t="n">
        <v>2024</v>
      </c>
      <c r="B1838" t="n">
        <v>11</v>
      </c>
      <c r="C1838" s="18" t="n">
        <v>0.024825</v>
      </c>
      <c r="D1838" s="19">
        <f>1+C1838</f>
        <v/>
      </c>
    </row>
    <row r="1839">
      <c r="A1839" t="n">
        <v>2024</v>
      </c>
      <c r="B1839" t="n">
        <v>12</v>
      </c>
      <c r="C1839" s="18" t="n">
        <v>0.01471</v>
      </c>
      <c r="D1839" s="19">
        <f>1+C1839</f>
        <v/>
      </c>
    </row>
    <row r="1840">
      <c r="A1840" t="n">
        <v>2025</v>
      </c>
      <c r="B1840" t="n">
        <v>1</v>
      </c>
      <c r="C1840" s="18" t="n">
        <v>-0.004179</v>
      </c>
      <c r="D1840" s="19">
        <f>1+C1840</f>
        <v/>
      </c>
    </row>
    <row r="1841">
      <c r="A1841" t="n">
        <v>2025</v>
      </c>
      <c r="B1841" t="n">
        <v>2</v>
      </c>
      <c r="C1841" s="18" t="n">
        <v>0.010951</v>
      </c>
      <c r="D1841" s="19">
        <f>1+C1841</f>
        <v/>
      </c>
    </row>
    <row r="1842">
      <c r="A1842" t="n">
        <v>2025</v>
      </c>
      <c r="B1842" t="n">
        <v>3</v>
      </c>
      <c r="C1842" s="18" t="n">
        <v>-0.057688</v>
      </c>
      <c r="D1842" s="19">
        <f>1+C1842</f>
        <v/>
      </c>
    </row>
    <row r="1843">
      <c r="A1843" t="n">
        <v>2025</v>
      </c>
      <c r="B1843" t="n">
        <v>4</v>
      </c>
      <c r="C1843" s="18" t="n">
        <v>-0.054206</v>
      </c>
      <c r="D1843" s="19">
        <f>1+C1843</f>
        <v/>
      </c>
    </row>
    <row r="1844">
      <c r="A1844" t="n">
        <v>2025</v>
      </c>
      <c r="B1844" t="n">
        <v>5</v>
      </c>
      <c r="C1844" s="18" t="n">
        <v>0.08340400000000001</v>
      </c>
      <c r="D1844" s="19">
        <f>1+C1844</f>
        <v/>
      </c>
    </row>
    <row r="1845">
      <c r="A1845" t="n">
        <v>2025</v>
      </c>
      <c r="B1845" t="n">
        <v>6</v>
      </c>
      <c r="C1845" s="18" t="n">
        <v>0.038802</v>
      </c>
      <c r="D1845" s="19">
        <f>1+C1845</f>
        <v/>
      </c>
    </row>
    <row r="1846">
      <c r="A1846" t="n">
        <v>2025</v>
      </c>
      <c r="B1846" t="n">
        <v>7</v>
      </c>
      <c r="C1846" s="18" t="n">
        <v>0.045278</v>
      </c>
      <c r="D1846" s="19">
        <f>1+C1846</f>
        <v/>
      </c>
    </row>
    <row r="1847">
      <c r="A1847" t="n">
        <v>2025</v>
      </c>
      <c r="B1847" t="n">
        <v>8</v>
      </c>
      <c r="C1847" s="18" t="n">
        <v>0.018893</v>
      </c>
      <c r="D1847" s="19">
        <f>1+C1847</f>
        <v/>
      </c>
    </row>
    <row r="1848">
      <c r="A1848" t="n">
        <v>2025</v>
      </c>
      <c r="B1848" t="n">
        <v>9</v>
      </c>
      <c r="C1848" s="18" t="n">
        <v>0.028337</v>
      </c>
      <c r="D1848" s="19">
        <f>1+C1848</f>
        <v/>
      </c>
    </row>
    <row r="1849">
      <c r="A1849" t="n">
        <v>2025</v>
      </c>
      <c r="B1849" t="n">
        <v>10</v>
      </c>
      <c r="C1849" s="18" t="n">
        <v>0.024034</v>
      </c>
      <c r="D1849" s="19">
        <f>1+C1849</f>
        <v/>
      </c>
    </row>
    <row r="1850">
      <c r="A1850" t="n">
        <v>2025</v>
      </c>
      <c r="B1850" t="n">
        <v>11</v>
      </c>
      <c r="C1850" s="18" t="n">
        <v>0.001751</v>
      </c>
      <c r="D1850" s="19">
        <f>1+C1850</f>
        <v/>
      </c>
    </row>
    <row r="1851">
      <c r="A1851" t="n">
        <v>2025</v>
      </c>
      <c r="B1851" t="n">
        <v>12</v>
      </c>
      <c r="C1851" s="18" t="n">
        <v>0.017619</v>
      </c>
      <c r="D1851" s="19">
        <f>1+C1851</f>
        <v/>
      </c>
    </row>
    <row r="1852"/>
    <row r="1853">
      <c r="A1853" s="11" t="inlineStr">
        <is>
          <t>firenum.com — FIRE planning &amp; calculators</t>
        </is>
      </c>
    </row>
  </sheetData>
  <mergeCells count="3">
    <mergeCell ref="A2:F2"/>
    <mergeCell ref="A1:F1"/>
    <mergeCell ref="A1853:D185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